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 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calcChain.xml><?xml version="1.0" encoding="utf-8"?>
<calcChain xmlns="http://schemas.openxmlformats.org/spreadsheetml/2006/main">
  <c r="B70" i="5244" l="1"/>
  <c r="Z70" i="5244"/>
  <c r="C105" i="5244" l="1"/>
  <c r="N105" i="5244" s="1"/>
  <c r="N111" i="5244" s="1"/>
  <c r="N98" i="5244" l="1"/>
  <c r="AC84" i="5244" s="1"/>
  <c r="AM119" i="5244"/>
  <c r="AN119" i="5244"/>
  <c r="AO119" i="5244"/>
  <c r="AP119" i="5244"/>
  <c r="AQ119" i="5244"/>
  <c r="AR119" i="5244"/>
  <c r="AS119" i="5244"/>
  <c r="AT119" i="5244"/>
  <c r="AU119" i="5244"/>
  <c r="AV119" i="5244"/>
  <c r="AD119" i="5244"/>
  <c r="AE119" i="5244"/>
  <c r="AF119" i="5244"/>
  <c r="AG119" i="5244"/>
  <c r="AH119" i="5244"/>
  <c r="AI119" i="5244"/>
  <c r="AJ119" i="5244"/>
  <c r="AK119" i="5244"/>
  <c r="O119" i="5244"/>
  <c r="P119" i="5244"/>
  <c r="Q119" i="5244"/>
  <c r="R119" i="5244"/>
  <c r="S119" i="5244"/>
  <c r="T119" i="5244"/>
  <c r="U119" i="5244"/>
  <c r="V119" i="5244"/>
  <c r="W119" i="5244"/>
  <c r="X119" i="5244"/>
  <c r="F119" i="5244"/>
  <c r="G119" i="5244"/>
  <c r="H119" i="5244"/>
  <c r="I119" i="5244"/>
  <c r="J119" i="5244"/>
  <c r="K119" i="5244"/>
  <c r="L119" i="5244"/>
  <c r="M119" i="5244"/>
  <c r="B118" i="5244"/>
  <c r="A119" i="5244" s="1"/>
  <c r="N119" i="5244" s="1"/>
  <c r="Y119" i="5244" s="1"/>
  <c r="AL119" i="5244" s="1"/>
  <c r="X85" i="5244"/>
  <c r="R85" i="5244"/>
  <c r="AM73" i="5244"/>
  <c r="AN73" i="5244"/>
  <c r="AO73" i="5244"/>
  <c r="AP73" i="5244"/>
  <c r="AQ73" i="5244"/>
  <c r="AR73" i="5244"/>
  <c r="AS73" i="5244"/>
  <c r="AT73" i="5244"/>
  <c r="AU73" i="5244"/>
  <c r="AV73" i="5244"/>
  <c r="AM84" i="5244"/>
  <c r="AN84" i="5244"/>
  <c r="AO84" i="5244"/>
  <c r="AP84" i="5244"/>
  <c r="AQ84" i="5244"/>
  <c r="AR84" i="5244"/>
  <c r="AS84" i="5244"/>
  <c r="AT84" i="5244"/>
  <c r="AU84" i="5244"/>
  <c r="AV84" i="5244"/>
  <c r="AE84" i="5244"/>
  <c r="AF84" i="5244"/>
  <c r="AG84" i="5244"/>
  <c r="AH84" i="5244"/>
  <c r="AI84" i="5244"/>
  <c r="AJ84" i="5244"/>
  <c r="AK84" i="5244"/>
  <c r="AD73" i="5244"/>
  <c r="AE73" i="5244"/>
  <c r="AF73" i="5244"/>
  <c r="AG73" i="5244"/>
  <c r="AH73" i="5244"/>
  <c r="AI73" i="5244"/>
  <c r="AJ73" i="5244"/>
  <c r="AK73" i="5244"/>
  <c r="O83" i="5244"/>
  <c r="P83" i="5244"/>
  <c r="Q83" i="5244"/>
  <c r="R83" i="5244"/>
  <c r="S83" i="5244"/>
  <c r="T83" i="5244"/>
  <c r="U83" i="5244"/>
  <c r="V83" i="5244"/>
  <c r="W83" i="5244"/>
  <c r="X83" i="5244"/>
  <c r="O84" i="5244"/>
  <c r="P84" i="5244"/>
  <c r="Q84" i="5244"/>
  <c r="R84" i="5244"/>
  <c r="S84" i="5244"/>
  <c r="T84" i="5244"/>
  <c r="U84" i="5244"/>
  <c r="V84" i="5244"/>
  <c r="W84" i="5244"/>
  <c r="X84" i="5244"/>
  <c r="O73" i="5244"/>
  <c r="P73" i="5244"/>
  <c r="Q73" i="5244"/>
  <c r="R73" i="5244"/>
  <c r="S73" i="5244"/>
  <c r="T73" i="5244"/>
  <c r="U73" i="5244"/>
  <c r="V73" i="5244"/>
  <c r="W73" i="5244"/>
  <c r="X73" i="5244"/>
  <c r="G84" i="5244"/>
  <c r="H84" i="5244"/>
  <c r="I84" i="5244"/>
  <c r="J84" i="5244"/>
  <c r="K84" i="5244"/>
  <c r="L84" i="5244"/>
  <c r="M84" i="5244"/>
  <c r="M83" i="5244"/>
  <c r="L83" i="5244"/>
  <c r="K83" i="5244"/>
  <c r="J83" i="5244"/>
  <c r="I83" i="5244"/>
  <c r="H83" i="5244"/>
  <c r="G83" i="5244"/>
  <c r="F83" i="5244"/>
  <c r="F73" i="5244"/>
  <c r="G73" i="5244"/>
  <c r="H73" i="5244"/>
  <c r="I73" i="5244"/>
  <c r="J73" i="5244"/>
  <c r="K73" i="5244"/>
  <c r="L73" i="5244"/>
  <c r="M73" i="5244"/>
  <c r="B83" i="5244" l="1"/>
  <c r="C73" i="5244"/>
  <c r="D84" i="5244"/>
  <c r="E83" i="5244"/>
  <c r="AC73" i="5244"/>
  <c r="AB73" i="5244"/>
  <c r="C84" i="5244"/>
  <c r="C83" i="5244"/>
  <c r="AB84" i="5244"/>
  <c r="E73" i="5244"/>
  <c r="E84" i="5244"/>
  <c r="AA84" i="5244"/>
  <c r="B73" i="5244"/>
  <c r="AA73" i="5244"/>
  <c r="D73" i="5244"/>
  <c r="D83" i="5244"/>
  <c r="Z73" i="5244"/>
  <c r="Z120" i="5244" l="1"/>
  <c r="B120" i="5244"/>
  <c r="D119" i="5244" l="1"/>
  <c r="E119" i="5244"/>
  <c r="B119" i="5244"/>
  <c r="C119" i="5244"/>
  <c r="AC119" i="5244"/>
  <c r="Z119" i="5244"/>
  <c r="AA119" i="5244"/>
  <c r="AB119" i="5244"/>
</calcChain>
</file>

<file path=xl/comments1.xml><?xml version="1.0" encoding="utf-8"?>
<comments xmlns="http://schemas.openxmlformats.org/spreadsheetml/2006/main">
  <authors>
    <author>134503</author>
  </authors>
  <commentList>
    <comment ref="A7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　　　　　　　　　Achtung‼
</t>
        </r>
        <r>
          <rPr>
            <sz val="12"/>
            <color indexed="81"/>
            <rFont val="MS P ゴシック"/>
            <family val="3"/>
            <charset val="128"/>
          </rPr>
          <t xml:space="preserve">
①表本体に反映させる際は枠内のみを「値貼付」すること
②「(行)…→」から右の枠が連続する範囲は一括処理できる
③当月と前月比は間の行を挿入/削除することで一括処理できる
④O～X列は他列より行数が多いため注意すること
⑤全国CPIの作業が別途必要なため注意すること</t>
        </r>
      </text>
    </comment>
    <comment ref="A119" authorId="0" shapeId="0">
      <text>
        <r>
          <rPr>
            <sz val="11"/>
            <color indexed="81"/>
            <rFont val="MS P ゴシック"/>
            <family val="3"/>
            <charset val="128"/>
          </rPr>
          <t>この行に表示された数値を値貼付するなどして、表本体に反映させてください。</t>
        </r>
      </text>
    </comment>
  </commentList>
</comments>
</file>

<file path=xl/sharedStrings.xml><?xml version="1.0" encoding="utf-8"?>
<sst xmlns="http://schemas.openxmlformats.org/spreadsheetml/2006/main" count="583" uniqueCount="162">
  <si>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</si>
  <si>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</si>
  <si>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</si>
  <si>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</si>
  <si>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</si>
  <si>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</si>
  <si>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</si>
  <si>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</si>
  <si>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</si>
  <si>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</si>
  <si>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</si>
  <si>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</si>
  <si>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</si>
  <si>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</si>
  <si>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</si>
  <si>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</si>
  <si>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</si>
  <si>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</si>
  <si>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</si>
  <si>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</si>
  <si>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</si>
  <si>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</si>
  <si>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</si>
  <si>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</si>
  <si>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</si>
  <si>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</si>
  <si>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</si>
  <si>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</si>
  <si>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</si>
  <si>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</si>
  <si>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</si>
  <si>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</si>
  <si>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</si>
  <si>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</si>
  <si>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</si>
  <si>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</si>
  <si>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</si>
  <si>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</si>
  <si>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</si>
  <si>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</si>
  <si>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</si>
  <si>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</si>
  <si>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</si>
  <si>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</si>
  <si>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</si>
  <si>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</si>
  <si>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</si>
  <si>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</si>
  <si>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</si>
  <si>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</si>
  <si>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</si>
  <si>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</si>
  <si>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</si>
  <si>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</si>
  <si>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</si>
  <si>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</si>
  <si>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</si>
  <si>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</si>
  <si>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</si>
  <si>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</si>
  <si>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</si>
  <si>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</si>
  <si>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</si>
  <si>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</si>
  <si>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</si>
  <si>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</si>
  <si>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</si>
  <si>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</si>
  <si>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</si>
  <si>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</si>
  <si>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</si>
  <si>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</si>
  <si>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</si>
  <si>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</si>
  <si>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</si>
  <si>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</si>
  <si>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</si>
  <si>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</si>
  <si>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</si>
  <si>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</si>
  <si>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</si>
  <si>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</si>
  <si>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 　　　7</t>
  </si>
  <si>
    <t>💹</t>
  </si>
  <si>
    <t>持家の帰属</t>
  </si>
  <si>
    <t>生鮮食品及</t>
    <rPh sb="0" eb="2">
      <t>セイセン</t>
    </rPh>
    <rPh sb="2" eb="4">
      <t>ショクヒン</t>
    </rPh>
    <rPh sb="4" eb="5">
      <t>オヨ</t>
    </rPh>
    <phoneticPr fontId="3"/>
  </si>
  <si>
    <t>家賃及び生</t>
  </si>
  <si>
    <t>びエネルギ</t>
  </si>
  <si>
    <t>総合</t>
    <rPh sb="0" eb="2">
      <t>ソウゴウ</t>
    </rPh>
    <phoneticPr fontId="2"/>
  </si>
  <si>
    <t>生鮮食品を除く総合</t>
  </si>
  <si>
    <t>持家の帰属家賃を除く総合</t>
  </si>
  <si>
    <t>鮮食品を除く総合</t>
  </si>
  <si>
    <t>ーを除く総合</t>
  </si>
  <si>
    <t>食料（酒類を除く）及びエネルギーを除く総合</t>
  </si>
  <si>
    <t>生鮮食品</t>
  </si>
  <si>
    <t>エネルギー</t>
  </si>
  <si>
    <t>被服及び履物</t>
  </si>
  <si>
    <t>左ページ</t>
    <rPh sb="0" eb="1">
      <t>ヒダリ</t>
    </rPh>
    <phoneticPr fontId="3"/>
  </si>
  <si>
    <t>指数</t>
    <rPh sb="0" eb="2">
      <t>シスウ</t>
    </rPh>
    <phoneticPr fontId="3"/>
  </si>
  <si>
    <t>前月比</t>
    <rPh sb="0" eb="3">
      <t>ゼンゲツヒ</t>
    </rPh>
    <phoneticPr fontId="3"/>
  </si>
  <si>
    <t>寄与度（前月比）</t>
    <rPh sb="0" eb="3">
      <t>キヨド</t>
    </rPh>
    <rPh sb="4" eb="6">
      <t>ゼンゲツ</t>
    </rPh>
    <rPh sb="6" eb="7">
      <t>ヒ</t>
    </rPh>
    <phoneticPr fontId="3"/>
  </si>
  <si>
    <t>前年同月比</t>
    <rPh sb="0" eb="2">
      <t>ゼンネン</t>
    </rPh>
    <rPh sb="2" eb="5">
      <t>ドウゲツヒ</t>
    </rPh>
    <phoneticPr fontId="3"/>
  </si>
  <si>
    <t>寄与度（前年同月比）</t>
    <rPh sb="0" eb="3">
      <t>キヨド</t>
    </rPh>
    <rPh sb="4" eb="6">
      <t>ゼンネン</t>
    </rPh>
    <rPh sb="6" eb="8">
      <t>ドウゲツ</t>
    </rPh>
    <rPh sb="8" eb="9">
      <t>ヒ</t>
    </rPh>
    <phoneticPr fontId="3"/>
  </si>
  <si>
    <t>右ページ</t>
    <rPh sb="0" eb="1">
      <t>ミギ</t>
    </rPh>
    <phoneticPr fontId="3"/>
  </si>
  <si>
    <t>「■総務省提供データ(2020年基準202107～).xlsx」のシート：表・月（セルM7～V22）のデータを値貼り付け</t>
    <rPh sb="55" eb="56">
      <t>アタイ</t>
    </rPh>
    <rPh sb="56" eb="57">
      <t>ハ</t>
    </rPh>
    <rPh sb="58" eb="59">
      <t>ツ</t>
    </rPh>
    <phoneticPr fontId="3"/>
  </si>
  <si>
    <t>(行)当月→</t>
    <rPh sb="3" eb="5">
      <t>トウゲツ</t>
    </rPh>
    <phoneticPr fontId="1"/>
  </si>
  <si>
    <t>(行)前月比→</t>
    <rPh sb="3" eb="6">
      <t>ゼンゲツヒ</t>
    </rPh>
    <phoneticPr fontId="1"/>
  </si>
  <si>
    <t>(行)寄与度→</t>
    <rPh sb="3" eb="6">
      <t>キヨド</t>
    </rPh>
    <phoneticPr fontId="1"/>
  </si>
  <si>
    <t>家賃を除く</t>
  </si>
  <si>
    <t>家賃</t>
  </si>
  <si>
    <t>(参考)　本月分和歌山市　「家賃」（中分類指数）：</t>
  </si>
  <si>
    <t>「持家の帰属家賃を除く家賃」(別掲項目) ：</t>
  </si>
  <si>
    <t>びエネルギー</t>
  </si>
  <si>
    <t>を除く総合</t>
  </si>
  <si>
    <t>寄与度</t>
    <rPh sb="0" eb="3">
      <t>キヨド</t>
    </rPh>
    <phoneticPr fontId="3"/>
  </si>
  <si>
    <t>💴</t>
  </si>
  <si>
    <t>中分類</t>
    <rPh sb="0" eb="3">
      <t>チュウブンルイ</t>
    </rPh>
    <phoneticPr fontId="3"/>
  </si>
  <si>
    <t>家賃</t>
    <rPh sb="0" eb="2">
      <t>ヤチン</t>
    </rPh>
    <phoneticPr fontId="3"/>
  </si>
  <si>
    <t>毎月更新：和歌山市</t>
    <rPh sb="0" eb="2">
      <t>マイツキ</t>
    </rPh>
    <rPh sb="2" eb="4">
      <t>コウシン</t>
    </rPh>
    <rPh sb="5" eb="7">
      <t>ワカ</t>
    </rPh>
    <rPh sb="8" eb="9">
      <t>シ</t>
    </rPh>
    <phoneticPr fontId="1"/>
  </si>
  <si>
    <t>毎月更新：全国</t>
    <rPh sb="0" eb="2">
      <t>マイツキ</t>
    </rPh>
    <rPh sb="2" eb="4">
      <t>コウシン</t>
    </rPh>
    <rPh sb="5" eb="7">
      <t>ゼンコク</t>
    </rPh>
    <phoneticPr fontId="1"/>
  </si>
  <si>
    <t>🗾</t>
  </si>
  <si>
    <t>総合</t>
  </si>
  <si>
    <t>生鮮食品及びエネルギーを除く総合</t>
  </si>
  <si>
    <t>前月比</t>
    <rPh sb="0" eb="3">
      <t>ゼンゲツヒ</t>
    </rPh>
    <phoneticPr fontId="2"/>
  </si>
  <si>
    <t>寄与度</t>
    <rPh sb="0" eb="3">
      <t>キヨド</t>
    </rPh>
    <phoneticPr fontId="2"/>
  </si>
  <si>
    <t>前年同月比</t>
    <rPh sb="0" eb="2">
      <t>ゼンネン</t>
    </rPh>
    <rPh sb="2" eb="5">
      <t>ドウゲツヒ</t>
    </rPh>
    <phoneticPr fontId="2"/>
  </si>
  <si>
    <t>同年同月比寄与度</t>
    <rPh sb="0" eb="2">
      <t>ドウネン</t>
    </rPh>
    <rPh sb="2" eb="4">
      <t>ドウゲツ</t>
    </rPh>
    <rPh sb="4" eb="5">
      <t>ヒ</t>
    </rPh>
    <rPh sb="5" eb="8">
      <t>キヨド</t>
    </rPh>
    <phoneticPr fontId="2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</si>
  <si>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</si>
  <si>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</si>
  <si>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</si>
  <si>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</si>
  <si>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</si>
  <si>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令和6年 1月</t>
    <rPh sb="1" eb="3">
      <t>レイワ</t>
    </rPh>
    <phoneticPr fontId="1"/>
  </si>
  <si>
    <t>　　　　5</t>
  </si>
  <si>
    <r>
      <rPr>
        <sz val="9"/>
        <color theme="8" tint="0.79998168889431442"/>
        <rFont val="ＭＳ Ｐ明朝"/>
        <family val="1"/>
        <charset val="128"/>
      </rPr>
      <t>全国　　指数</t>
    </r>
    <rPh sb="0" eb="2">
      <t>ゼンコク</t>
    </rPh>
    <rPh sb="4" eb="6">
      <t>シスウ</t>
    </rPh>
    <phoneticPr fontId="2"/>
  </si>
  <si>
    <t>「05.●月分CPI 【自動】改-漆.xlsm」のシート：指数（セルB37～E43）のデータを値貼り付け</t>
    <rPh sb="29" eb="31">
      <t>シスウ</t>
    </rPh>
    <rPh sb="47" eb="48">
      <t>アタイ</t>
    </rPh>
    <rPh sb="48" eb="49">
      <t>ハ</t>
    </rPh>
    <rPh sb="50" eb="51">
      <t>ツ</t>
    </rPh>
    <phoneticPr fontId="3"/>
  </si>
  <si>
    <t>前年/年度比</t>
    <rPh sb="1" eb="2">
      <t>ネン</t>
    </rPh>
    <phoneticPr fontId="1"/>
  </si>
  <si>
    <t>前年/年度比</t>
    <rPh sb="3" eb="4">
      <t>ネン</t>
    </rPh>
    <phoneticPr fontId="1"/>
  </si>
  <si>
    <t>　</t>
    <phoneticPr fontId="1"/>
  </si>
  <si>
    <r>
      <rPr>
        <sz val="9"/>
        <color rgb="FFFFDDEE"/>
        <rFont val="ＭＳ Ｐ明朝"/>
        <family val="1"/>
        <charset val="128"/>
      </rPr>
      <t>全国　　指数</t>
    </r>
    <rPh sb="0" eb="2">
      <t>ゼンコク</t>
    </rPh>
    <rPh sb="4" eb="6">
      <t>シスウ</t>
    </rPh>
    <phoneticPr fontId="2"/>
  </si>
  <si>
    <t>.</t>
  </si>
  <si>
    <t>生鮮食品及</t>
    <rPh sb="0" eb="2">
      <t>セイセン</t>
    </rPh>
    <rPh sb="2" eb="4">
      <t>ショクヒン</t>
    </rPh>
    <rPh sb="4" eb="5">
      <t>オヨ</t>
    </rPh>
    <phoneticPr fontId="1"/>
  </si>
  <si>
    <t>平成20</t>
    <rPh sb="0" eb="2">
      <t>ヘイセイ</t>
    </rPh>
    <phoneticPr fontId="1"/>
  </si>
  <si>
    <t xml:space="preserve"> 令和7年 1月</t>
    <rPh sb="1" eb="3">
      <t>レイワ</t>
    </rPh>
    <phoneticPr fontId="1"/>
  </si>
  <si>
    <t>・</t>
    <phoneticPr fontId="1"/>
  </si>
  <si>
    <t>前年同月比</t>
    <rPh sb="0" eb="5">
      <t>ゼンネンドウゲツヒ</t>
    </rPh>
    <phoneticPr fontId="1"/>
  </si>
  <si>
    <t>年度</t>
  </si>
  <si>
    <t>　　　　※　　　　　　　　　　　　　　　　　　　　　　　　　　　　　　　　　　　　　　　　　　　　　　　　　　　　　　　　　　　　　　　　　　　　　　　　　　　　　　　　　　(行)特→</t>
    <phoneticPr fontId="1"/>
  </si>
  <si>
    <t>総合</t>
    <rPh sb="0" eb="2">
      <t>ソウゴウ</t>
    </rPh>
    <phoneticPr fontId="51"/>
  </si>
  <si>
    <t>令和7年3月の和歌山市消費者物価指数の概況</t>
  </si>
  <si>
    <t>「総合指数」は2020年を100として108.8となり、前月より0.1%の上昇、</t>
  </si>
  <si>
    <t>前年同月より3.7%の上昇</t>
  </si>
  <si>
    <t>05年</t>
  </si>
  <si>
    <t>06年</t>
  </si>
  <si>
    <t>07年</t>
  </si>
  <si>
    <t>「生鮮食品を除く総合」は107.9となり、前月より0.6%の上昇、</t>
  </si>
  <si>
    <t>前年同月より3.3%の上昇</t>
  </si>
  <si>
    <t>「生鮮食品及びエネルギーを除く総合」は107.5となり、前月より0.6%の上昇、</t>
  </si>
  <si>
    <t>前年同月より3.0%の上昇</t>
  </si>
  <si>
    <t/>
  </si>
  <si>
    <t>「総合指数（全国）」は111.1となり、前月より0.3%の上昇、</t>
  </si>
  <si>
    <t>前年同月より3.6%の上昇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</si>
</sst>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 "/>
    <numFmt numFmtId="178" formatCode="0.0_);[Red]\(0.0\)"/>
    <numFmt numFmtId="179" formatCode="0.00_ "/>
    <numFmt numFmtId="180" formatCode="#,##0.0_ "/>
  </numFmts>
  <fonts count="5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22"/>
      <name val="ＭＳ Ｐゴシック"/>
      <family val="3"/>
      <charset val="128"/>
    </font>
    <font>
      <sz val="9"/>
      <name val="ＭＳ Ｐ明朝"/>
      <family val="1"/>
      <charset val="128"/>
    </font>
    <font>
      <sz val="28"/>
      <name val="ＭＳ Ｐ明朝"/>
      <family val="1"/>
      <charset val="128"/>
    </font>
    <font>
      <sz val="26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3"/>
      <color rgb="FFC00000"/>
      <name val="ＭＳ Ｐゴシック"/>
      <family val="3"/>
      <charset val="128"/>
    </font>
    <font>
      <b/>
      <sz val="13"/>
      <color theme="6" tint="0.59999389629810485"/>
      <name val="ＭＳ Ｐゴシック"/>
      <family val="3"/>
      <charset val="128"/>
    </font>
    <font>
      <sz val="11"/>
      <color rgb="FFFFC000"/>
      <name val="ＭＳ Ｐゴシック"/>
      <family val="3"/>
      <charset val="128"/>
    </font>
    <font>
      <sz val="11"/>
      <color rgb="FFFFDC6D"/>
      <name val="ＭＳ Ｐゴシック"/>
      <family val="3"/>
      <charset val="128"/>
    </font>
    <font>
      <sz val="14"/>
      <color rgb="FFFFDC6D"/>
      <name val="ＭＳ Ｐゴシック"/>
      <family val="3"/>
      <charset val="128"/>
    </font>
    <font>
      <b/>
      <sz val="13"/>
      <color rgb="FFFFDC6D"/>
      <name val="ＭＳ Ｐゴシック"/>
      <family val="3"/>
      <charset val="128"/>
    </font>
    <font>
      <sz val="14"/>
      <color theme="8" tint="0.79998168889431442"/>
      <name val="ＭＳ Ｐゴシック"/>
      <family val="3"/>
      <charset val="128"/>
    </font>
    <font>
      <b/>
      <sz val="18"/>
      <color rgb="FFFFDC6D"/>
      <name val="ＭＳ Ｐゴシック"/>
      <family val="3"/>
      <charset val="128"/>
    </font>
    <font>
      <sz val="13"/>
      <color rgb="FFFFFF00"/>
      <name val="ＭＳ Ｐゴシック"/>
      <family val="3"/>
      <charset val="128"/>
    </font>
    <font>
      <sz val="11"/>
      <color theme="8" tint="0.79998168889431442"/>
      <name val="ＭＳ Ｐ明朝"/>
      <family val="1"/>
      <charset val="128"/>
    </font>
    <font>
      <sz val="9"/>
      <color theme="8" tint="0.79998168889431442"/>
      <name val="ＭＳ Ｐ明朝"/>
      <family val="1"/>
      <charset val="128"/>
    </font>
    <font>
      <sz val="11"/>
      <color theme="8" tint="0.79998168889431442"/>
      <name val="ＭＳ Ｐゴシック"/>
      <family val="3"/>
      <charset val="128"/>
    </font>
    <font>
      <b/>
      <sz val="14"/>
      <color theme="8" tint="0.79998168889431442"/>
      <name val="ＭＳ Ｐゴシック"/>
      <family val="3"/>
      <charset val="128"/>
    </font>
    <font>
      <b/>
      <sz val="18"/>
      <color rgb="FFFFDDEE"/>
      <name val="ＭＳ Ｐゴシック"/>
      <family val="3"/>
      <charset val="128"/>
    </font>
    <font>
      <sz val="14"/>
      <color rgb="FFFFDDEE"/>
      <name val="ＭＳ Ｐゴシック"/>
      <family val="3"/>
      <charset val="128"/>
    </font>
    <font>
      <sz val="11"/>
      <color rgb="FFFFDDEE"/>
      <name val="ＭＳ Ｐ明朝"/>
      <family val="1"/>
      <charset val="128"/>
    </font>
    <font>
      <sz val="9"/>
      <color rgb="FFFFDDEE"/>
      <name val="ＭＳ Ｐ明朝"/>
      <family val="1"/>
      <charset val="128"/>
    </font>
    <font>
      <sz val="11"/>
      <color rgb="FFFFDDEE"/>
      <name val="ＭＳ Ｐゴシック"/>
      <family val="3"/>
      <charset val="128"/>
    </font>
    <font>
      <sz val="11"/>
      <name val="Webdings"/>
      <family val="1"/>
      <charset val="2"/>
    </font>
    <font>
      <b/>
      <sz val="13"/>
      <color rgb="FFFF0000"/>
      <name val="ＭＳ Ｐゴシック"/>
      <family val="3"/>
      <charset val="128"/>
    </font>
    <font>
      <i/>
      <sz val="22"/>
      <name val="Webdings"/>
      <family val="1"/>
      <charset val="2"/>
    </font>
    <font>
      <sz val="11"/>
      <color rgb="FF3F3F7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slantDashDot">
        <color theme="0"/>
      </top>
      <bottom/>
      <diagonal/>
    </border>
    <border>
      <left style="slantDashDot">
        <color theme="0"/>
      </left>
      <right/>
      <top/>
      <bottom/>
      <diagonal/>
    </border>
    <border>
      <left/>
      <right style="slantDashDot">
        <color theme="0"/>
      </right>
      <top/>
      <bottom/>
      <diagonal/>
    </border>
    <border>
      <left style="slantDashDot">
        <color theme="0"/>
      </left>
      <right/>
      <top/>
      <bottom style="slantDashDot">
        <color theme="0"/>
      </bottom>
      <diagonal/>
    </border>
    <border>
      <left/>
      <right/>
      <top/>
      <bottom style="slantDashDot">
        <color theme="0"/>
      </bottom>
      <diagonal/>
    </border>
    <border>
      <left/>
      <right style="slantDashDot">
        <color theme="0"/>
      </right>
      <top/>
      <bottom style="slantDashDot">
        <color theme="0"/>
      </bottom>
      <diagonal/>
    </border>
    <border>
      <left style="dashDotDot">
        <color theme="3"/>
      </left>
      <right style="dashDotDot">
        <color theme="3"/>
      </right>
      <top style="dashDotDot">
        <color theme="3"/>
      </top>
      <bottom style="dashDotDot">
        <color theme="3"/>
      </bottom>
      <diagonal/>
    </border>
    <border>
      <left style="dashDotDot">
        <color rgb="FFC00000"/>
      </left>
      <right style="dashDotDot">
        <color rgb="FFC00000"/>
      </right>
      <top style="dashDotDot">
        <color rgb="FFC00000"/>
      </top>
      <bottom style="dashDotDot">
        <color rgb="FFC00000"/>
      </bottom>
      <diagonal/>
    </border>
    <border>
      <left/>
      <right style="slantDashDot">
        <color theme="0"/>
      </right>
      <top style="slantDashDot">
        <color theme="0"/>
      </top>
      <bottom/>
      <diagonal/>
    </border>
    <border>
      <left style="dashDotDot">
        <color theme="6" tint="0.59996337778862885"/>
      </left>
      <right style="dashDotDot">
        <color theme="6" tint="0.59996337778862885"/>
      </right>
      <top style="dashDotDot">
        <color theme="6" tint="0.59996337778862885"/>
      </top>
      <bottom style="dashDotDot">
        <color theme="6" tint="0.59996337778862885"/>
      </bottom>
      <diagonal/>
    </border>
    <border diagonalUp="1" diagonalDown="1">
      <left style="dashDotDot">
        <color theme="6" tint="0.59996337778862885"/>
      </left>
      <right style="dashDotDot">
        <color theme="6" tint="0.59996337778862885"/>
      </right>
      <top style="dashDotDot">
        <color rgb="FFC00000"/>
      </top>
      <bottom style="dashDotDot">
        <color theme="6" tint="0.59996337778862885"/>
      </bottom>
      <diagonal style="dashDotDot">
        <color theme="6" tint="0.59996337778862885"/>
      </diagonal>
    </border>
    <border>
      <left/>
      <right/>
      <top style="mediumDashed">
        <color rgb="FFFFDC6D"/>
      </top>
      <bottom/>
      <diagonal/>
    </border>
    <border>
      <left/>
      <right style="mediumDashed">
        <color rgb="FFFFDC6D"/>
      </right>
      <top style="mediumDashed">
        <color rgb="FFFFDC6D"/>
      </top>
      <bottom/>
      <diagonal/>
    </border>
    <border>
      <left style="mediumDashed">
        <color rgb="FFFFDC6D"/>
      </left>
      <right/>
      <top/>
      <bottom/>
      <diagonal/>
    </border>
    <border>
      <left/>
      <right style="mediumDashed">
        <color rgb="FFFFDC6D"/>
      </right>
      <top/>
      <bottom/>
      <diagonal/>
    </border>
    <border>
      <left style="dashDotDot">
        <color rgb="FFFFDC6D"/>
      </left>
      <right style="dashDotDot">
        <color rgb="FFFFDC6D"/>
      </right>
      <top style="dashDotDot">
        <color rgb="FFFFDC6D"/>
      </top>
      <bottom style="dashDotDot">
        <color rgb="FFFFDC6D"/>
      </bottom>
      <diagonal/>
    </border>
    <border>
      <left style="mediumDashed">
        <color rgb="FFFFDC6D"/>
      </left>
      <right/>
      <top/>
      <bottom style="mediumDashed">
        <color rgb="FFFFDC6D"/>
      </bottom>
      <diagonal/>
    </border>
    <border>
      <left/>
      <right/>
      <top/>
      <bottom style="mediumDashed">
        <color rgb="FFFFDC6D"/>
      </bottom>
      <diagonal/>
    </border>
    <border>
      <left/>
      <right style="mediumDashed">
        <color rgb="FFFFDC6D"/>
      </right>
      <top/>
      <bottom style="mediumDashed">
        <color rgb="FFFFDC6D"/>
      </bottom>
      <diagonal/>
    </border>
    <border>
      <left style="mediumDashed">
        <color rgb="FFFFDC6D"/>
      </left>
      <right/>
      <top style="mediumDashed">
        <color rgb="FFFFDC6D"/>
      </top>
      <bottom/>
      <diagonal/>
    </border>
    <border>
      <left style="slantDashDot">
        <color theme="0"/>
      </left>
      <right/>
      <top style="slantDashDot">
        <color theme="0"/>
      </top>
      <bottom/>
      <diagonal/>
    </border>
    <border>
      <left/>
      <right/>
      <top style="thick">
        <color theme="8" tint="0.59996337778862885"/>
      </top>
      <bottom/>
      <diagonal/>
    </border>
    <border>
      <left/>
      <right style="thick">
        <color theme="8" tint="0.59996337778862885"/>
      </right>
      <top style="thick">
        <color theme="8" tint="0.59996337778862885"/>
      </top>
      <bottom/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 style="thick">
        <color theme="8" tint="0.59996337778862885"/>
      </bottom>
      <diagonal/>
    </border>
    <border>
      <left/>
      <right/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 style="thick">
        <color theme="8" tint="0.59996337778862885"/>
      </bottom>
      <diagonal/>
    </border>
    <border>
      <left style="thick">
        <color theme="8" tint="0.59996337778862885"/>
      </left>
      <right/>
      <top style="thick">
        <color theme="8" tint="0.59996337778862885"/>
      </top>
      <bottom/>
      <diagonal/>
    </border>
    <border>
      <left/>
      <right style="dashDotDot">
        <color theme="3"/>
      </right>
      <top style="dashDotDot">
        <color theme="3"/>
      </top>
      <bottom style="dashDotDot">
        <color theme="3"/>
      </bottom>
      <diagonal/>
    </border>
    <border diagonalUp="1" diagonalDown="1">
      <left/>
      <right style="dashDotDot">
        <color rgb="FFC00000"/>
      </right>
      <top style="dashDotDot">
        <color rgb="FFC00000"/>
      </top>
      <bottom style="dashDotDot">
        <color rgb="FFC00000"/>
      </bottom>
      <diagonal style="dashDotDot">
        <color rgb="FFC00000"/>
      </diagonal>
    </border>
    <border>
      <left style="double">
        <color theme="3"/>
      </left>
      <right style="dashDotDot">
        <color theme="3"/>
      </right>
      <top style="dashDotDot">
        <color theme="3"/>
      </top>
      <bottom style="dashDotDot">
        <color theme="3"/>
      </bottom>
      <diagonal/>
    </border>
    <border>
      <left style="double">
        <color rgb="FFC00000"/>
      </left>
      <right style="dashDotDot">
        <color rgb="FFC00000"/>
      </right>
      <top style="dashDotDot">
        <color rgb="FFC00000"/>
      </top>
      <bottom style="dashDotDot">
        <color rgb="FFC00000"/>
      </bottom>
      <diagonal/>
    </border>
    <border diagonalUp="1" diagonalDown="1">
      <left style="double">
        <color rgb="FFC00000"/>
      </left>
      <right style="dashDotDot">
        <color rgb="FFC00000"/>
      </right>
      <top style="dashDotDot">
        <color rgb="FFC00000"/>
      </top>
      <bottom style="dashDotDot">
        <color rgb="FFC00000"/>
      </bottom>
      <diagonal style="dashDotDot">
        <color rgb="FFC00000"/>
      </diagonal>
    </border>
    <border diagonalUp="1" diagonalDown="1">
      <left style="dashDotDot">
        <color rgb="FFC00000"/>
      </left>
      <right style="dashDotDot">
        <color rgb="FFC00000"/>
      </right>
      <top style="dashDotDot">
        <color rgb="FFC00000"/>
      </top>
      <bottom style="dashDotDot">
        <color rgb="FFC00000"/>
      </bottom>
      <diagonal style="dashDotDot">
        <color rgb="FFC00000"/>
      </diagonal>
    </border>
    <border>
      <left style="dashDotDot">
        <color rgb="FFC00000"/>
      </left>
      <right style="double">
        <color rgb="FFC00000"/>
      </right>
      <top style="dashDotDot">
        <color rgb="FFC00000"/>
      </top>
      <bottom style="dashDotDot">
        <color rgb="FFC00000"/>
      </bottom>
      <diagonal/>
    </border>
    <border>
      <left style="dashDotDot">
        <color theme="3"/>
      </left>
      <right style="double">
        <color theme="3"/>
      </right>
      <top style="dashDotDot">
        <color theme="3"/>
      </top>
      <bottom style="dashDotDot">
        <color theme="3"/>
      </bottom>
      <diagonal/>
    </border>
    <border>
      <left style="dashDotDot">
        <color theme="3"/>
      </left>
      <right/>
      <top style="dashDotDot">
        <color theme="3"/>
      </top>
      <bottom style="dashDotDot">
        <color theme="3"/>
      </bottom>
      <diagonal/>
    </border>
    <border>
      <left/>
      <right style="dashDotDot">
        <color rgb="FFC00000"/>
      </right>
      <top style="dashDotDot">
        <color rgb="FFC00000"/>
      </top>
      <bottom style="dashDotDot">
        <color rgb="FFC00000"/>
      </bottom>
      <diagonal/>
    </border>
    <border>
      <left style="dashDotDot">
        <color rgb="FFC00000"/>
      </left>
      <right/>
      <top style="dashDotDot">
        <color rgb="FFC00000"/>
      </top>
      <bottom style="dashDotDot">
        <color rgb="FFC00000"/>
      </bottom>
      <diagonal/>
    </border>
    <border>
      <left/>
      <right style="dashDotDot">
        <color rgb="FFFFDC6D"/>
      </right>
      <top style="dashDotDot">
        <color rgb="FFFFDC6D"/>
      </top>
      <bottom style="dashDotDot">
        <color rgb="FFFFDC6D"/>
      </bottom>
      <diagonal/>
    </border>
    <border>
      <left style="mediumDashed">
        <color rgb="FFFFDDEE"/>
      </left>
      <right/>
      <top style="mediumDashed">
        <color rgb="FFFFDDEE"/>
      </top>
      <bottom/>
      <diagonal/>
    </border>
    <border>
      <left/>
      <right/>
      <top style="mediumDashed">
        <color rgb="FFFFDDEE"/>
      </top>
      <bottom/>
      <diagonal/>
    </border>
    <border>
      <left/>
      <right style="mediumDashed">
        <color rgb="FFFFDDEE"/>
      </right>
      <top style="mediumDashed">
        <color rgb="FFFFDDEE"/>
      </top>
      <bottom/>
      <diagonal/>
    </border>
    <border>
      <left style="mediumDashed">
        <color rgb="FFFFDDEE"/>
      </left>
      <right/>
      <top/>
      <bottom/>
      <diagonal/>
    </border>
    <border>
      <left/>
      <right style="mediumDashed">
        <color rgb="FFFFDDEE"/>
      </right>
      <top/>
      <bottom/>
      <diagonal/>
    </border>
    <border>
      <left style="mediumDashed">
        <color rgb="FFFFDDEE"/>
      </left>
      <right/>
      <top/>
      <bottom style="mediumDashed">
        <color rgb="FFFFDDEE"/>
      </bottom>
      <diagonal/>
    </border>
    <border>
      <left/>
      <right/>
      <top/>
      <bottom style="mediumDashed">
        <color rgb="FFFFDDEE"/>
      </bottom>
      <diagonal/>
    </border>
    <border>
      <left/>
      <right style="mediumDashed">
        <color rgb="FFFFDDEE"/>
      </right>
      <top/>
      <bottom style="mediumDashed">
        <color rgb="FFFFDDEE"/>
      </bottom>
      <diagonal/>
    </border>
    <border>
      <left style="dashDotDot">
        <color rgb="FFFFDDEE"/>
      </left>
      <right style="double">
        <color rgb="FFFFDC6D"/>
      </right>
      <top style="dashDotDot">
        <color rgb="FFFFDDEE"/>
      </top>
      <bottom style="dashDotDot">
        <color rgb="FFFFDDEE"/>
      </bottom>
      <diagonal/>
    </border>
    <border>
      <left style="dashDotDot">
        <color rgb="FFFFDDEE"/>
      </left>
      <right style="dashDotDot">
        <color rgb="FFFFDDEE"/>
      </right>
      <top style="dashDotDot">
        <color rgb="FFFFDDEE"/>
      </top>
      <bottom style="dashDotDot">
        <color rgb="FFFFDDEE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8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/>
    <xf numFmtId="0" fontId="23" fillId="0" borderId="0" xfId="0" applyFont="1" applyFill="1" applyAlignment="1">
      <alignment horizontal="center"/>
    </xf>
    <xf numFmtId="178" fontId="23" fillId="0" borderId="0" xfId="0" applyNumberFormat="1" applyFont="1" applyFill="1"/>
    <xf numFmtId="177" fontId="0" fillId="0" borderId="0" xfId="0" applyNumberFormat="1" applyFill="1" applyBorder="1"/>
    <xf numFmtId="177" fontId="8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6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80" fontId="27" fillId="0" borderId="0" xfId="0" applyNumberFormat="1" applyFont="1" applyFill="1" applyAlignment="1"/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178" fontId="25" fillId="2" borderId="3" xfId="0" applyNumberFormat="1" applyFont="1" applyFill="1" applyBorder="1" applyAlignment="1" applyProtection="1">
      <alignment horizontal="right"/>
    </xf>
    <xf numFmtId="178" fontId="25" fillId="2" borderId="0" xfId="0" applyNumberFormat="1" applyFont="1" applyFill="1" applyAlignment="1" applyProtection="1">
      <alignment horizontal="right"/>
    </xf>
    <xf numFmtId="178" fontId="25" fillId="2" borderId="0" xfId="0" applyNumberFormat="1" applyFont="1" applyFill="1" applyBorder="1" applyAlignment="1" applyProtection="1">
      <alignment horizontal="right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22" fillId="0" borderId="0" xfId="0" applyFont="1" applyFill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0" fillId="0" borderId="26" xfId="0" applyFont="1" applyFill="1" applyBorder="1" applyAlignment="1"/>
    <xf numFmtId="0" fontId="0" fillId="0" borderId="27" xfId="0" applyFont="1" applyFill="1" applyBorder="1" applyAlignment="1"/>
    <xf numFmtId="0" fontId="0" fillId="0" borderId="0" xfId="0" applyFont="1" applyFill="1" applyBorder="1" applyAlignment="1"/>
    <xf numFmtId="0" fontId="0" fillId="0" borderId="28" xfId="0" applyFont="1" applyFill="1" applyBorder="1" applyAlignment="1"/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30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16" fillId="0" borderId="32" xfId="0" applyFont="1" applyFill="1" applyBorder="1" applyAlignment="1">
      <alignment horizontal="center" vertical="center"/>
    </xf>
    <xf numFmtId="176" fontId="16" fillId="0" borderId="33" xfId="0" applyNumberFormat="1" applyFont="1" applyFill="1" applyBorder="1" applyAlignment="1">
      <alignment horizontal="center" vertical="center"/>
    </xf>
    <xf numFmtId="2" fontId="16" fillId="0" borderId="3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6" fillId="0" borderId="34" xfId="0" applyFont="1" applyFill="1" applyBorder="1" applyAlignment="1"/>
    <xf numFmtId="0" fontId="6" fillId="0" borderId="28" xfId="0" applyFont="1" applyFill="1" applyBorder="1" applyAlignment="1"/>
    <xf numFmtId="0" fontId="0" fillId="0" borderId="2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right" vertical="center"/>
    </xf>
    <xf numFmtId="0" fontId="16" fillId="0" borderId="35" xfId="0" applyFont="1" applyFill="1" applyBorder="1" applyAlignment="1">
      <alignment horizontal="center" vertical="center"/>
    </xf>
    <xf numFmtId="176" fontId="16" fillId="0" borderId="3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6" xfId="0" applyFill="1" applyBorder="1" applyAlignment="1">
      <alignment vertical="center"/>
    </xf>
    <xf numFmtId="0" fontId="16" fillId="0" borderId="3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/>
    <xf numFmtId="0" fontId="32" fillId="0" borderId="0" xfId="0" applyFont="1" applyFill="1" applyBorder="1" applyAlignment="1"/>
    <xf numFmtId="0" fontId="0" fillId="0" borderId="37" xfId="0" applyFill="1" applyBorder="1" applyAlignment="1"/>
    <xf numFmtId="0" fontId="6" fillId="0" borderId="37" xfId="0" applyFont="1" applyFill="1" applyBorder="1" applyAlignment="1"/>
    <xf numFmtId="0" fontId="0" fillId="0" borderId="38" xfId="0" applyFill="1" applyBorder="1" applyAlignment="1"/>
    <xf numFmtId="0" fontId="0" fillId="0" borderId="39" xfId="0" applyFill="1" applyBorder="1" applyAlignment="1"/>
    <xf numFmtId="0" fontId="0" fillId="0" borderId="40" xfId="0" applyFill="1" applyBorder="1" applyAlignment="1"/>
    <xf numFmtId="0" fontId="0" fillId="0" borderId="39" xfId="0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0" fontId="33" fillId="0" borderId="0" xfId="0" applyFont="1" applyFill="1" applyBorder="1" applyAlignment="1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16" fillId="0" borderId="41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36" fillId="0" borderId="0" xfId="0" applyFont="1" applyFill="1" applyAlignment="1">
      <alignment horizontal="left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vertical="center"/>
    </xf>
    <xf numFmtId="0" fontId="7" fillId="0" borderId="49" xfId="0" applyFont="1" applyFill="1" applyBorder="1" applyAlignment="1">
      <alignment horizontal="center" vertical="top" wrapText="1"/>
    </xf>
    <xf numFmtId="177" fontId="12" fillId="0" borderId="49" xfId="0" applyNumberFormat="1" applyFont="1" applyFill="1" applyBorder="1" applyAlignment="1">
      <alignment horizontal="center" vertical="center"/>
    </xf>
    <xf numFmtId="177" fontId="12" fillId="0" borderId="50" xfId="0" applyNumberFormat="1" applyFont="1" applyFill="1" applyBorder="1" applyAlignment="1">
      <alignment horizontal="center" vertical="center"/>
    </xf>
    <xf numFmtId="177" fontId="7" fillId="0" borderId="49" xfId="0" applyNumberFormat="1" applyFont="1" applyFill="1" applyBorder="1" applyAlignment="1">
      <alignment horizontal="center" vertical="top" wrapText="1"/>
    </xf>
    <xf numFmtId="177" fontId="7" fillId="0" borderId="50" xfId="0" applyNumberFormat="1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5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/>
    </xf>
    <xf numFmtId="0" fontId="10" fillId="0" borderId="47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2" fontId="16" fillId="0" borderId="56" xfId="0" applyNumberFormat="1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176" fontId="16" fillId="0" borderId="58" xfId="0" applyNumberFormat="1" applyFont="1" applyFill="1" applyBorder="1" applyAlignment="1">
      <alignment horizontal="center" vertical="center"/>
    </xf>
    <xf numFmtId="2" fontId="16" fillId="0" borderId="59" xfId="0" applyNumberFormat="1" applyFont="1" applyFill="1" applyBorder="1" applyAlignment="1">
      <alignment horizontal="center" vertical="center"/>
    </xf>
    <xf numFmtId="2" fontId="38" fillId="0" borderId="60" xfId="0" applyNumberFormat="1" applyFont="1" applyFill="1" applyBorder="1" applyAlignment="1">
      <alignment horizontal="center" vertical="center"/>
    </xf>
    <xf numFmtId="2" fontId="38" fillId="0" borderId="33" xfId="0" applyNumberFormat="1" applyFont="1" applyFill="1" applyBorder="1" applyAlignment="1">
      <alignment horizontal="center" vertical="center"/>
    </xf>
    <xf numFmtId="2" fontId="38" fillId="0" borderId="61" xfId="0" applyNumberFormat="1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38" fillId="0" borderId="62" xfId="0" applyFont="1" applyFill="1" applyBorder="1" applyAlignment="1">
      <alignment horizontal="center" vertical="center"/>
    </xf>
    <xf numFmtId="0" fontId="38" fillId="0" borderId="55" xfId="0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/>
    </xf>
    <xf numFmtId="176" fontId="38" fillId="0" borderId="64" xfId="0" applyNumberFormat="1" applyFont="1" applyFill="1" applyBorder="1" applyAlignment="1">
      <alignment horizontal="center" vertical="center"/>
    </xf>
    <xf numFmtId="176" fontId="38" fillId="0" borderId="33" xfId="0" applyNumberFormat="1" applyFont="1" applyFill="1" applyBorder="1" applyAlignment="1">
      <alignment horizontal="center" vertical="center"/>
    </xf>
    <xf numFmtId="176" fontId="38" fillId="0" borderId="65" xfId="0" applyNumberFormat="1" applyFont="1" applyFill="1" applyBorder="1" applyAlignment="1">
      <alignment horizontal="center" vertical="center"/>
    </xf>
    <xf numFmtId="2" fontId="38" fillId="0" borderId="56" xfId="0" applyNumberFormat="1" applyFont="1" applyFill="1" applyBorder="1" applyAlignment="1">
      <alignment horizontal="center" vertical="center"/>
    </xf>
    <xf numFmtId="2" fontId="38" fillId="0" borderId="65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 shrinkToFit="1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/>
    <xf numFmtId="56" fontId="19" fillId="0" borderId="48" xfId="0" applyNumberFormat="1" applyFont="1" applyFill="1" applyBorder="1" applyAlignment="1">
      <alignment vertical="center" shrinkToFit="1"/>
    </xf>
    <xf numFmtId="56" fontId="0" fillId="0" borderId="0" xfId="0" applyNumberFormat="1" applyFill="1" applyAlignment="1"/>
    <xf numFmtId="177" fontId="0" fillId="0" borderId="0" xfId="0" applyNumberFormat="1" applyFill="1" applyBorder="1" applyAlignment="1"/>
    <xf numFmtId="0" fontId="42" fillId="0" borderId="0" xfId="0" applyFont="1" applyFill="1" applyBorder="1" applyAlignment="1">
      <alignment vertical="top"/>
    </xf>
    <xf numFmtId="0" fontId="33" fillId="0" borderId="0" xfId="0" applyFont="1" applyFill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0" fontId="6" fillId="0" borderId="71" xfId="0" applyFont="1" applyFill="1" applyBorder="1" applyAlignment="1"/>
    <xf numFmtId="0" fontId="0" fillId="0" borderId="71" xfId="0" applyFont="1" applyFill="1" applyBorder="1" applyAlignment="1"/>
    <xf numFmtId="0" fontId="0" fillId="0" borderId="70" xfId="0" applyFont="1" applyFill="1" applyBorder="1" applyAlignment="1"/>
    <xf numFmtId="0" fontId="0" fillId="0" borderId="70" xfId="0" applyFont="1" applyFill="1" applyBorder="1" applyAlignment="1">
      <alignment horizontal="center"/>
    </xf>
    <xf numFmtId="0" fontId="0" fillId="0" borderId="68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shrinkToFit="1"/>
    </xf>
    <xf numFmtId="0" fontId="6" fillId="0" borderId="0" xfId="0" applyFont="1" applyFill="1" applyBorder="1" applyAlignment="1">
      <alignment shrinkToFit="1"/>
    </xf>
    <xf numFmtId="176" fontId="7" fillId="0" borderId="70" xfId="0" applyNumberFormat="1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71" xfId="0" applyNumberFormat="1" applyFont="1" applyBorder="1" applyAlignment="1">
      <alignment horizontal="center" vertical="center"/>
    </xf>
    <xf numFmtId="177" fontId="7" fillId="0" borderId="72" xfId="0" applyNumberFormat="1" applyFont="1" applyBorder="1" applyAlignment="1">
      <alignment horizontal="center" vertical="center"/>
    </xf>
    <xf numFmtId="177" fontId="7" fillId="0" borderId="73" xfId="0" applyNumberFormat="1" applyFont="1" applyBorder="1" applyAlignment="1">
      <alignment horizontal="center" vertical="center"/>
    </xf>
    <xf numFmtId="177" fontId="7" fillId="0" borderId="74" xfId="0" applyNumberFormat="1" applyFont="1" applyBorder="1" applyAlignment="1">
      <alignment horizontal="center" vertical="center"/>
    </xf>
    <xf numFmtId="0" fontId="43" fillId="0" borderId="0" xfId="0" applyFont="1" applyFill="1" applyAlignment="1">
      <alignment horizontal="left"/>
    </xf>
    <xf numFmtId="0" fontId="44" fillId="0" borderId="0" xfId="0" applyFont="1" applyFill="1" applyAlignment="1">
      <alignment vertical="center"/>
    </xf>
    <xf numFmtId="0" fontId="45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0" fillId="0" borderId="71" xfId="0" applyFill="1" applyBorder="1" applyAlignment="1"/>
    <xf numFmtId="0" fontId="26" fillId="0" borderId="0" xfId="0" applyFont="1" applyFill="1" applyBorder="1" applyAlignment="1"/>
    <xf numFmtId="0" fontId="48" fillId="0" borderId="0" xfId="0" applyFont="1" applyFill="1" applyAlignment="1"/>
    <xf numFmtId="0" fontId="0" fillId="0" borderId="6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9" fillId="0" borderId="0" xfId="0" applyFont="1" applyFill="1" applyAlignment="1">
      <alignment horizontal="center" vertical="center"/>
    </xf>
    <xf numFmtId="176" fontId="38" fillId="0" borderId="76" xfId="0" applyNumberFormat="1" applyFont="1" applyFill="1" applyBorder="1" applyAlignment="1">
      <alignment horizontal="center" vertical="center"/>
    </xf>
    <xf numFmtId="176" fontId="38" fillId="0" borderId="75" xfId="0" applyNumberFormat="1" applyFont="1" applyFill="1" applyBorder="1" applyAlignment="1">
      <alignment horizontal="center" vertical="center"/>
    </xf>
    <xf numFmtId="177" fontId="38" fillId="0" borderId="76" xfId="0" applyNumberFormat="1" applyFont="1" applyFill="1" applyBorder="1" applyAlignment="1">
      <alignment horizontal="center" vertical="center"/>
    </xf>
    <xf numFmtId="177" fontId="38" fillId="0" borderId="75" xfId="0" applyNumberFormat="1" applyFont="1" applyFill="1" applyBorder="1" applyAlignment="1">
      <alignment horizontal="center" vertical="center"/>
    </xf>
    <xf numFmtId="0" fontId="50" fillId="0" borderId="67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3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標準" xfId="0" builtinId="0"/>
  </cellStyles>
  <dxfs count="41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colors>
    <mruColors>
      <color rgb="FFFFDDEE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106.5</c:v>
                </c:pt>
                <c:pt idx="10">
                  <c:v>107.2</c:v>
                </c:pt>
                <c:pt idx="11">
                  <c:v>107.6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108.1</c:v>
                </c:pt>
                <c:pt idx="1">
                  <c:v>108.8</c:v>
                </c:pt>
                <c:pt idx="2">
                  <c:v>108.7</c:v>
                </c:pt>
                <c:pt idx="3">
                  <c:v>108.8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105.6</c:v>
                </c:pt>
                <c:pt idx="10">
                  <c:v>106.3</c:v>
                </c:pt>
                <c:pt idx="11">
                  <c:v>106.6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106.8</c:v>
                </c:pt>
                <c:pt idx="1">
                  <c:v>107.4</c:v>
                </c:pt>
                <c:pt idx="2">
                  <c:v>107.3</c:v>
                </c:pt>
                <c:pt idx="3">
                  <c:v>107.9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108.9</c:v>
                </c:pt>
                <c:pt idx="10">
                  <c:v>109.5</c:v>
                </c:pt>
                <c:pt idx="11">
                  <c:v>110</c:v>
                </c:pt>
                <c:pt idx="12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110.7</c:v>
                </c:pt>
                <c:pt idx="1">
                  <c:v>111.2</c:v>
                </c:pt>
                <c:pt idx="2">
                  <c:v>110.8</c:v>
                </c:pt>
                <c:pt idx="3">
                  <c:v>111.1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105.5</c:v>
                </c:pt>
                <c:pt idx="10">
                  <c:v>106.1</c:v>
                </c:pt>
                <c:pt idx="11">
                  <c:v>106.2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106</c:v>
                </c:pt>
                <c:pt idx="1">
                  <c:v>106.5</c:v>
                </c:pt>
                <c:pt idx="2">
                  <c:v>106.8</c:v>
                </c:pt>
                <c:pt idx="3">
                  <c:v>107.5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117.5</c:v>
                </c:pt>
                <c:pt idx="10">
                  <c:v>119.5</c:v>
                </c:pt>
                <c:pt idx="11">
                  <c:v>120.2</c:v>
                </c:pt>
                <c:pt idx="12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120.6</c:v>
                </c:pt>
                <c:pt idx="1">
                  <c:v>122.8</c:v>
                </c:pt>
                <c:pt idx="2">
                  <c:v>123.3</c:v>
                </c:pt>
                <c:pt idx="3">
                  <c:v>122.5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100.3</c:v>
                </c:pt>
                <c:pt idx="10">
                  <c:v>100.7</c:v>
                </c:pt>
                <c:pt idx="11">
                  <c:v>100.7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100.7</c:v>
                </c:pt>
                <c:pt idx="2">
                  <c:v>100.8</c:v>
                </c:pt>
                <c:pt idx="3">
                  <c:v>100.7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102.2</c:v>
                </c:pt>
                <c:pt idx="10">
                  <c:v>102.5</c:v>
                </c:pt>
                <c:pt idx="11">
                  <c:v>106.1</c:v>
                </c:pt>
                <c:pt idx="12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111.7</c:v>
                </c:pt>
                <c:pt idx="1">
                  <c:v>111.5</c:v>
                </c:pt>
                <c:pt idx="2">
                  <c:v>105.9</c:v>
                </c:pt>
                <c:pt idx="3">
                  <c:v>108.8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inorUnit val="1"/>
      </c:dateAx>
      <c:valAx>
        <c:axId val="1"/>
        <c:scaling>
          <c:orientation val="minMax"/>
          <c:min val="85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119.3</c:v>
                </c:pt>
                <c:pt idx="10">
                  <c:v>119.8</c:v>
                </c:pt>
                <c:pt idx="11">
                  <c:v>119.1</c:v>
                </c:pt>
                <c:pt idx="12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118.6</c:v>
                </c:pt>
                <c:pt idx="1">
                  <c:v>118.6</c:v>
                </c:pt>
                <c:pt idx="2">
                  <c:v>117.9</c:v>
                </c:pt>
                <c:pt idx="3">
                  <c:v>121.6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99.7</c:v>
                </c:pt>
                <c:pt idx="10">
                  <c:v>99.9</c:v>
                </c:pt>
                <c:pt idx="11">
                  <c:v>100.5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100.4</c:v>
                </c:pt>
                <c:pt idx="1">
                  <c:v>100.4</c:v>
                </c:pt>
                <c:pt idx="2">
                  <c:v>100.4</c:v>
                </c:pt>
                <c:pt idx="3">
                  <c:v>100.9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94.6</c:v>
                </c:pt>
                <c:pt idx="10">
                  <c:v>94.9</c:v>
                </c:pt>
                <c:pt idx="11">
                  <c:v>95</c:v>
                </c:pt>
                <c:pt idx="1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95.2</c:v>
                </c:pt>
                <c:pt idx="1">
                  <c:v>96.2</c:v>
                </c:pt>
                <c:pt idx="2">
                  <c:v>96.5</c:v>
                </c:pt>
                <c:pt idx="3">
                  <c:v>96.5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101.6</c:v>
                </c:pt>
                <c:pt idx="1">
                  <c:v>101.6</c:v>
                </c:pt>
                <c:pt idx="2">
                  <c:v>102.4</c:v>
                </c:pt>
                <c:pt idx="3">
                  <c:v>102.4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111.1</c:v>
                </c:pt>
                <c:pt idx="10">
                  <c:v>111.9</c:v>
                </c:pt>
                <c:pt idx="11">
                  <c:v>111.7</c:v>
                </c:pt>
                <c:pt idx="12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111.4</c:v>
                </c:pt>
                <c:pt idx="1">
                  <c:v>111.1</c:v>
                </c:pt>
                <c:pt idx="2">
                  <c:v>111.3</c:v>
                </c:pt>
                <c:pt idx="3">
                  <c:v>112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104.2</c:v>
                </c:pt>
                <c:pt idx="10">
                  <c:v>104.5</c:v>
                </c:pt>
                <c:pt idx="11">
                  <c:v>104.1</c:v>
                </c:pt>
                <c:pt idx="1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103.8</c:v>
                </c:pt>
                <c:pt idx="1">
                  <c:v>105.2</c:v>
                </c:pt>
                <c:pt idx="2">
                  <c:v>105.2</c:v>
                </c:pt>
                <c:pt idx="3">
                  <c:v>104.8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110.3</c:v>
                </c:pt>
                <c:pt idx="10">
                  <c:v>109.4</c:v>
                </c:pt>
                <c:pt idx="11">
                  <c:v>109</c:v>
                </c:pt>
                <c:pt idx="1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108.2</c:v>
                </c:pt>
                <c:pt idx="1">
                  <c:v>107.9</c:v>
                </c:pt>
                <c:pt idx="2">
                  <c:v>108.8</c:v>
                </c:pt>
                <c:pt idx="3">
                  <c:v>107.9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770405</xdr:colOff>
      <xdr:row>73</xdr:row>
      <xdr:rowOff>182097</xdr:rowOff>
    </xdr:from>
    <xdr:to>
      <xdr:col>7</xdr:col>
      <xdr:colOff>462243</xdr:colOff>
      <xdr:row>78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585883" y="19330148"/>
          <a:ext cx="2941544" cy="1106581"/>
        </a:xfrm>
        <a:prstGeom prst="rect">
          <a:avLst/>
        </a:prstGeom>
        <a:solidFill>
          <a:srgbClr val="FFFF00"/>
        </a:solidFill>
        <a:ln w="158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 b="1">
              <a:solidFill>
                <a:srgbClr val="C00000"/>
              </a:solidFill>
            </a:rPr>
            <a:t>↖</a:t>
          </a:r>
          <a:endParaRPr kumimoji="1" lang="en-US" altLang="ja-JP" sz="1200" b="1">
            <a:solidFill>
              <a:srgbClr val="C00000"/>
            </a:solidFill>
          </a:endParaRP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　　すべて自動としました</a:t>
          </a:r>
          <a:endParaRPr kumimoji="1" lang="en-US" altLang="ja-JP" sz="1200" b="1">
            <a:solidFill>
              <a:srgbClr val="C00000"/>
            </a:solidFill>
          </a:endParaRP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　　</a:t>
          </a:r>
          <a:endParaRPr kumimoji="1" lang="en-US" altLang="ja-JP" sz="1200" b="1">
            <a:solidFill>
              <a:srgbClr val="C00000"/>
            </a:solidFill>
          </a:endParaRP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　</a:t>
          </a:r>
          <a:r>
            <a:rPr kumimoji="1" lang="ja-JP" altLang="en-US" sz="1200" b="0" u="sng">
              <a:solidFill>
                <a:sysClr val="windowText" lastClr="000000"/>
              </a:solidFill>
            </a:rPr>
            <a:t>　メモやセル着色作業もすべて不要</a:t>
          </a:r>
          <a:endParaRPr kumimoji="1" lang="en-US" altLang="ja-JP" sz="12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294154</xdr:colOff>
      <xdr:row>74</xdr:row>
      <xdr:rowOff>28014</xdr:rowOff>
    </xdr:from>
    <xdr:to>
      <xdr:col>28</xdr:col>
      <xdr:colOff>644339</xdr:colOff>
      <xdr:row>78</xdr:row>
      <xdr:rowOff>196103</xdr:rowOff>
    </xdr:to>
    <xdr:sp macro="" textlink="">
      <xdr:nvSpPr>
        <xdr:cNvPr id="3" name="テキスト ボックス 2"/>
        <xdr:cNvSpPr txBox="1"/>
      </xdr:nvSpPr>
      <xdr:spPr>
        <a:xfrm>
          <a:off x="23546360" y="19400183"/>
          <a:ext cx="2787464" cy="1288677"/>
        </a:xfrm>
        <a:prstGeom prst="rect">
          <a:avLst/>
        </a:prstGeom>
        <a:solidFill>
          <a:srgbClr val="FFFF00"/>
        </a:solidFill>
        <a:ln w="158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 b="1">
              <a:solidFill>
                <a:srgbClr val="C00000"/>
              </a:solidFill>
            </a:rPr>
            <a:t>↖</a:t>
          </a:r>
          <a:endParaRPr kumimoji="1" lang="en-US" altLang="ja-JP" sz="1200" b="1">
            <a:solidFill>
              <a:srgbClr val="C00000"/>
            </a:solidFill>
          </a:endParaRP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　　すべて自動としました</a:t>
          </a:r>
          <a:endParaRPr kumimoji="1" lang="en-US" altLang="ja-JP" sz="1200" b="1">
            <a:solidFill>
              <a:srgbClr val="C00000"/>
            </a:solidFill>
          </a:endParaRP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　　</a:t>
          </a:r>
          <a:endParaRPr kumimoji="1" lang="en-US" altLang="ja-JP" sz="1200" b="1">
            <a:solidFill>
              <a:srgbClr val="C00000"/>
            </a:solidFill>
          </a:endParaRP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　</a:t>
          </a:r>
          <a:r>
            <a:rPr kumimoji="1" lang="ja-JP" altLang="en-US" sz="1200" b="0" u="sng">
              <a:solidFill>
                <a:sysClr val="windowText" lastClr="000000"/>
              </a:solidFill>
            </a:rPr>
            <a:t>　メモやセル着色作業もすべて不要</a:t>
          </a:r>
          <a:endParaRPr kumimoji="1" lang="en-US" altLang="ja-JP" sz="12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112059</xdr:colOff>
      <xdr:row>107</xdr:row>
      <xdr:rowOff>98053</xdr:rowOff>
    </xdr:from>
    <xdr:to>
      <xdr:col>20</xdr:col>
      <xdr:colOff>260538</xdr:colOff>
      <xdr:row>110</xdr:row>
      <xdr:rowOff>182097</xdr:rowOff>
    </xdr:to>
    <xdr:sp macro="" textlink="">
      <xdr:nvSpPr>
        <xdr:cNvPr id="4" name="テキスト ボックス 3"/>
        <xdr:cNvSpPr txBox="1"/>
      </xdr:nvSpPr>
      <xdr:spPr>
        <a:xfrm>
          <a:off x="15141949" y="25465369"/>
          <a:ext cx="3048001" cy="602316"/>
        </a:xfrm>
        <a:prstGeom prst="rect">
          <a:avLst/>
        </a:prstGeom>
        <a:solidFill>
          <a:srgbClr val="FFFF00"/>
        </a:solidFill>
        <a:ln w="158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 b="1">
              <a:solidFill>
                <a:srgbClr val="C00000"/>
              </a:solidFill>
            </a:rPr>
            <a:t>↖</a:t>
          </a:r>
          <a:endParaRPr kumimoji="1" lang="en-US" altLang="ja-JP" sz="1200" b="1">
            <a:solidFill>
              <a:srgbClr val="C00000"/>
            </a:solidFill>
          </a:endParaRP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　　全国の暦年／年度欄も設けました</a:t>
          </a:r>
          <a:endParaRPr kumimoji="1" lang="en-US" altLang="ja-JP" sz="12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G70"/>
  <sheetViews>
    <sheetView tabSelected="1" view="pageBreakPreview" zoomScale="90" zoomScaleNormal="90" zoomScaleSheetLayoutView="90" workbookViewId="0">
      <selection activeCell="A36" sqref="A36"/>
    </sheetView>
  </sheetViews>
  <sheetFormatPr defaultRowHeight="13.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7" ht="18.75">
      <c r="A1" s="90" t="s">
        <v>149</v>
      </c>
      <c r="B1" s="90"/>
      <c r="C1" s="91"/>
      <c r="D1" s="92"/>
      <c r="E1" s="91"/>
      <c r="F1" s="91"/>
      <c r="G1" s="91"/>
    </row>
    <row r="2" spans="1:7">
      <c r="A2" s="89"/>
      <c r="B2" s="89"/>
      <c r="C2" s="81"/>
      <c r="D2" s="88"/>
      <c r="E2" s="81"/>
      <c r="F2" s="81"/>
      <c r="G2" s="81"/>
    </row>
    <row r="3" spans="1:7">
      <c r="A3" s="82" t="s">
        <v>50</v>
      </c>
      <c r="B3" s="238" t="s">
        <v>150</v>
      </c>
      <c r="C3" s="81"/>
      <c r="D3" s="88"/>
      <c r="E3" s="81"/>
      <c r="F3" s="81"/>
      <c r="G3" s="81"/>
    </row>
    <row r="4" spans="1:7" ht="13.5" customHeight="1">
      <c r="A4" s="89"/>
      <c r="B4" s="238" t="s">
        <v>151</v>
      </c>
      <c r="C4" s="81"/>
      <c r="D4" s="78"/>
      <c r="E4" s="87" t="s">
        <v>152</v>
      </c>
      <c r="F4" s="87" t="s">
        <v>153</v>
      </c>
      <c r="G4" s="87" t="s">
        <v>154</v>
      </c>
    </row>
    <row r="5" spans="1:7" ht="2.25" customHeight="1">
      <c r="D5" s="11"/>
      <c r="E5" s="7">
        <v>103.4</v>
      </c>
      <c r="F5" s="7">
        <v>105.1</v>
      </c>
      <c r="G5" s="36">
        <v>108.1</v>
      </c>
    </row>
    <row r="6" spans="1:7" ht="11.25" customHeight="1">
      <c r="D6" s="78" t="s">
        <v>38</v>
      </c>
      <c r="E6" s="224">
        <v>103.8</v>
      </c>
      <c r="F6" s="224">
        <v>105.2</v>
      </c>
      <c r="G6" s="224">
        <v>108.8</v>
      </c>
    </row>
    <row r="7" spans="1:7" ht="11.25" customHeight="1">
      <c r="D7" s="78" t="s">
        <v>39</v>
      </c>
      <c r="E7" s="224">
        <v>103</v>
      </c>
      <c r="F7" s="224">
        <v>105</v>
      </c>
      <c r="G7" s="224">
        <v>108.7</v>
      </c>
    </row>
    <row r="8" spans="1:7" ht="11.25" customHeight="1">
      <c r="D8" s="78" t="s">
        <v>51</v>
      </c>
      <c r="E8" s="224">
        <v>103.1</v>
      </c>
      <c r="F8" s="224">
        <v>104.9</v>
      </c>
      <c r="G8" s="224">
        <v>108.8</v>
      </c>
    </row>
    <row r="9" spans="1:7" ht="11.25" customHeight="1">
      <c r="D9" s="78" t="s">
        <v>52</v>
      </c>
      <c r="E9" s="224">
        <v>103.2</v>
      </c>
      <c r="F9" s="224">
        <v>105.2</v>
      </c>
      <c r="G9" s="224" t="e">
        <v>#N/A</v>
      </c>
    </row>
    <row r="10" spans="1:7" ht="11.25" customHeight="1">
      <c r="D10" s="78" t="s">
        <v>53</v>
      </c>
      <c r="E10" s="224">
        <v>103.4</v>
      </c>
      <c r="F10" s="224">
        <v>105.7</v>
      </c>
      <c r="G10" s="224" t="e">
        <v>#N/A</v>
      </c>
    </row>
    <row r="11" spans="1:7" ht="11.25" customHeight="1">
      <c r="D11" s="78" t="s">
        <v>54</v>
      </c>
      <c r="E11" s="224">
        <v>103.3</v>
      </c>
      <c r="F11" s="224">
        <v>106</v>
      </c>
      <c r="G11" s="224" t="e">
        <v>#N/A</v>
      </c>
    </row>
    <row r="12" spans="1:7" ht="11.25" customHeight="1">
      <c r="D12" s="78" t="s">
        <v>55</v>
      </c>
      <c r="E12" s="224">
        <v>103.7</v>
      </c>
      <c r="F12" s="224">
        <v>106.5</v>
      </c>
      <c r="G12" s="224" t="e">
        <v>#N/A</v>
      </c>
    </row>
    <row r="13" spans="1:7" ht="11.25" customHeight="1">
      <c r="D13" s="78" t="s">
        <v>56</v>
      </c>
      <c r="E13" s="224">
        <v>104.1</v>
      </c>
      <c r="F13" s="224">
        <v>106.8</v>
      </c>
      <c r="G13" s="224" t="e">
        <v>#N/A</v>
      </c>
    </row>
    <row r="14" spans="1:7" ht="11.25" customHeight="1">
      <c r="D14" s="78" t="s">
        <v>57</v>
      </c>
      <c r="E14" s="224">
        <v>104.2</v>
      </c>
      <c r="F14" s="224">
        <v>106.5</v>
      </c>
      <c r="G14" s="224" t="e">
        <v>#N/A</v>
      </c>
    </row>
    <row r="15" spans="1:7" ht="11.25" customHeight="1">
      <c r="D15" s="78" t="s">
        <v>58</v>
      </c>
      <c r="E15" s="224">
        <v>105.1</v>
      </c>
      <c r="F15" s="224">
        <v>107.2</v>
      </c>
      <c r="G15" s="224" t="e">
        <v>#N/A</v>
      </c>
    </row>
    <row r="16" spans="1:7" ht="11.25" customHeight="1">
      <c r="D16" s="78" t="s">
        <v>59</v>
      </c>
      <c r="E16" s="224">
        <v>105.1</v>
      </c>
      <c r="F16" s="224">
        <v>107.6</v>
      </c>
      <c r="G16" s="224" t="e">
        <v>#N/A</v>
      </c>
    </row>
    <row r="17" spans="1:7" ht="11.25" customHeight="1">
      <c r="D17" s="78" t="s">
        <v>60</v>
      </c>
      <c r="E17" s="224">
        <v>105.1</v>
      </c>
      <c r="F17" s="224">
        <v>108.1</v>
      </c>
      <c r="G17" s="224" t="e">
        <v>#N/A</v>
      </c>
    </row>
    <row r="18" spans="1:7">
      <c r="E18" s="14"/>
      <c r="F18" s="14"/>
    </row>
    <row r="19" spans="1:7">
      <c r="E19" s="14"/>
      <c r="F19" s="14"/>
    </row>
    <row r="20" spans="1:7">
      <c r="A20" s="82" t="s">
        <v>61</v>
      </c>
      <c r="B20" s="238" t="s">
        <v>155</v>
      </c>
      <c r="C20" s="81"/>
      <c r="D20" s="88"/>
      <c r="E20" s="81"/>
      <c r="F20" s="81"/>
      <c r="G20" s="81"/>
    </row>
    <row r="21" spans="1:7" ht="12.75" customHeight="1">
      <c r="A21" s="89"/>
      <c r="B21" s="238" t="s">
        <v>156</v>
      </c>
      <c r="C21" s="81"/>
      <c r="D21" s="78"/>
      <c r="E21" s="87" t="s">
        <v>152</v>
      </c>
      <c r="F21" s="87" t="s">
        <v>153</v>
      </c>
      <c r="G21" s="87" t="s">
        <v>154</v>
      </c>
    </row>
    <row r="22" spans="1:7" ht="2.25" customHeight="1">
      <c r="D22" s="11"/>
      <c r="E22" s="7">
        <v>102.8</v>
      </c>
      <c r="F22" s="7">
        <v>104.3</v>
      </c>
      <c r="G22" s="36">
        <v>106.8</v>
      </c>
    </row>
    <row r="23" spans="1:7" ht="11.25" customHeight="1">
      <c r="D23" s="78" t="s">
        <v>38</v>
      </c>
      <c r="E23" s="224">
        <v>103.2</v>
      </c>
      <c r="F23" s="224">
        <v>104.5</v>
      </c>
      <c r="G23" s="224">
        <v>107.4</v>
      </c>
    </row>
    <row r="24" spans="1:7" ht="11.25" customHeight="1">
      <c r="D24" s="78" t="s">
        <v>39</v>
      </c>
      <c r="E24" s="224">
        <v>102.3</v>
      </c>
      <c r="F24" s="224">
        <v>104.4</v>
      </c>
      <c r="G24" s="224">
        <v>107.3</v>
      </c>
    </row>
    <row r="25" spans="1:7" ht="11.25" customHeight="1">
      <c r="D25" s="78" t="s">
        <v>40</v>
      </c>
      <c r="E25" s="224">
        <v>102.7</v>
      </c>
      <c r="F25" s="224">
        <v>104.4</v>
      </c>
      <c r="G25" s="224">
        <v>107.9</v>
      </c>
    </row>
    <row r="26" spans="1:7" ht="11.25" customHeight="1">
      <c r="D26" s="78" t="s">
        <v>41</v>
      </c>
      <c r="E26" s="224">
        <v>102.9</v>
      </c>
      <c r="F26" s="224">
        <v>104.8</v>
      </c>
      <c r="G26" s="224" t="e">
        <v>#N/A</v>
      </c>
    </row>
    <row r="27" spans="1:7" ht="11.25" customHeight="1">
      <c r="D27" s="78" t="s">
        <v>42</v>
      </c>
      <c r="E27" s="224">
        <v>103.2</v>
      </c>
      <c r="F27" s="224">
        <v>105.3</v>
      </c>
      <c r="G27" s="224" t="e">
        <v>#N/A</v>
      </c>
    </row>
    <row r="28" spans="1:7" ht="11.25" customHeight="1">
      <c r="D28" s="78" t="s">
        <v>43</v>
      </c>
      <c r="E28" s="224">
        <v>103.2</v>
      </c>
      <c r="F28" s="224">
        <v>105.5</v>
      </c>
      <c r="G28" s="224" t="e">
        <v>#N/A</v>
      </c>
    </row>
    <row r="29" spans="1:7" ht="11.25" customHeight="1">
      <c r="D29" s="78" t="s">
        <v>44</v>
      </c>
      <c r="E29" s="224">
        <v>103.5</v>
      </c>
      <c r="F29" s="224">
        <v>105.9</v>
      </c>
      <c r="G29" s="224" t="e">
        <v>#N/A</v>
      </c>
    </row>
    <row r="30" spans="1:7" ht="11.25" customHeight="1">
      <c r="D30" s="78" t="s">
        <v>45</v>
      </c>
      <c r="E30" s="224">
        <v>103.7</v>
      </c>
      <c r="F30" s="224">
        <v>106.2</v>
      </c>
      <c r="G30" s="224" t="e">
        <v>#N/A</v>
      </c>
    </row>
    <row r="31" spans="1:7" ht="11.25" customHeight="1">
      <c r="D31" s="78" t="s">
        <v>46</v>
      </c>
      <c r="E31" s="224">
        <v>103.6</v>
      </c>
      <c r="F31" s="224">
        <v>105.6</v>
      </c>
      <c r="G31" s="224" t="e">
        <v>#N/A</v>
      </c>
    </row>
    <row r="32" spans="1:7" ht="11.25" customHeight="1">
      <c r="D32" s="78" t="s">
        <v>47</v>
      </c>
      <c r="E32" s="224">
        <v>104.3</v>
      </c>
      <c r="F32" s="224">
        <v>106.3</v>
      </c>
      <c r="G32" s="224" t="e">
        <v>#N/A</v>
      </c>
    </row>
    <row r="33" spans="1:7" ht="11.25" customHeight="1">
      <c r="D33" s="78" t="s">
        <v>48</v>
      </c>
      <c r="E33" s="224">
        <v>104.4</v>
      </c>
      <c r="F33" s="224">
        <v>106.6</v>
      </c>
      <c r="G33" s="224" t="e">
        <v>#N/A</v>
      </c>
    </row>
    <row r="34" spans="1:7" ht="11.25" customHeight="1">
      <c r="D34" s="78" t="s">
        <v>49</v>
      </c>
      <c r="E34" s="224">
        <v>104.3</v>
      </c>
      <c r="F34" s="224">
        <v>106.8</v>
      </c>
      <c r="G34" s="224" t="e">
        <v>#N/A</v>
      </c>
    </row>
    <row r="35" spans="1:7">
      <c r="D35" s="46"/>
      <c r="E35" s="45"/>
      <c r="F35" s="45"/>
    </row>
    <row r="36" spans="1:7">
      <c r="D36" s="46"/>
      <c r="E36" s="43"/>
      <c r="F36" s="43"/>
    </row>
    <row r="37" spans="1:7">
      <c r="A37" s="82" t="s">
        <v>63</v>
      </c>
      <c r="B37" s="238" t="s">
        <v>157</v>
      </c>
      <c r="C37" s="81"/>
      <c r="D37" s="88"/>
      <c r="E37" s="81"/>
      <c r="F37" s="81"/>
      <c r="G37" s="81"/>
    </row>
    <row r="38" spans="1:7">
      <c r="A38" s="81"/>
      <c r="B38" s="238" t="s">
        <v>158</v>
      </c>
      <c r="C38" s="81"/>
      <c r="D38" s="78"/>
      <c r="E38" s="87" t="s">
        <v>152</v>
      </c>
      <c r="F38" s="87" t="s">
        <v>153</v>
      </c>
      <c r="G38" s="87" t="s">
        <v>154</v>
      </c>
    </row>
    <row r="39" spans="1:7" ht="1.5" customHeight="1">
      <c r="D39" s="11"/>
      <c r="E39" s="7">
        <v>101.3</v>
      </c>
      <c r="F39" s="7">
        <v>104.3</v>
      </c>
      <c r="G39" s="36">
        <v>106</v>
      </c>
    </row>
    <row r="40" spans="1:7" ht="11.25" customHeight="1">
      <c r="D40" s="78" t="s">
        <v>38</v>
      </c>
      <c r="E40" s="224">
        <v>101.6</v>
      </c>
      <c r="F40" s="224">
        <v>104.5</v>
      </c>
      <c r="G40" s="224">
        <v>106.5</v>
      </c>
    </row>
    <row r="41" spans="1:7" ht="11.25" customHeight="1">
      <c r="D41" s="78" t="s">
        <v>39</v>
      </c>
      <c r="E41" s="224">
        <v>101.9</v>
      </c>
      <c r="F41" s="224">
        <v>104.3</v>
      </c>
      <c r="G41" s="224">
        <v>106.8</v>
      </c>
    </row>
    <row r="42" spans="1:7" ht="11.25" customHeight="1">
      <c r="D42" s="78" t="s">
        <v>40</v>
      </c>
      <c r="E42" s="224">
        <v>102.4</v>
      </c>
      <c r="F42" s="224">
        <v>104.4</v>
      </c>
      <c r="G42" s="224">
        <v>107.5</v>
      </c>
    </row>
    <row r="43" spans="1:7" ht="11.25" customHeight="1">
      <c r="D43" s="78" t="s">
        <v>41</v>
      </c>
      <c r="E43" s="224">
        <v>102.6</v>
      </c>
      <c r="F43" s="224">
        <v>104.8</v>
      </c>
      <c r="G43" s="224" t="e">
        <v>#N/A</v>
      </c>
    </row>
    <row r="44" spans="1:7" ht="11.25" customHeight="1">
      <c r="D44" s="78" t="s">
        <v>42</v>
      </c>
      <c r="E44" s="224">
        <v>103.4</v>
      </c>
      <c r="F44" s="224">
        <v>105</v>
      </c>
      <c r="G44" s="224" t="e">
        <v>#N/A</v>
      </c>
    </row>
    <row r="45" spans="1:7" ht="11.25" customHeight="1">
      <c r="D45" s="78" t="s">
        <v>43</v>
      </c>
      <c r="E45" s="224">
        <v>103.5</v>
      </c>
      <c r="F45" s="224">
        <v>104.9</v>
      </c>
      <c r="G45" s="224" t="e">
        <v>#N/A</v>
      </c>
    </row>
    <row r="46" spans="1:7" ht="11.25" customHeight="1">
      <c r="D46" s="78" t="s">
        <v>44</v>
      </c>
      <c r="E46" s="224">
        <v>103.9</v>
      </c>
      <c r="F46" s="224">
        <v>105</v>
      </c>
      <c r="G46" s="224" t="e">
        <v>#N/A</v>
      </c>
    </row>
    <row r="47" spans="1:7" ht="11.25" customHeight="1">
      <c r="D47" s="78" t="s">
        <v>45</v>
      </c>
      <c r="E47" s="224">
        <v>104.1</v>
      </c>
      <c r="F47" s="224">
        <v>105.4</v>
      </c>
      <c r="G47" s="224" t="e">
        <v>#N/A</v>
      </c>
    </row>
    <row r="48" spans="1:7" ht="11.25" customHeight="1">
      <c r="D48" s="78" t="s">
        <v>46</v>
      </c>
      <c r="E48" s="224">
        <v>104</v>
      </c>
      <c r="F48" s="224">
        <v>105.5</v>
      </c>
      <c r="G48" s="224" t="e">
        <v>#N/A</v>
      </c>
    </row>
    <row r="49" spans="1:7" ht="11.25" customHeight="1">
      <c r="D49" s="78" t="s">
        <v>47</v>
      </c>
      <c r="E49" s="224">
        <v>104.3</v>
      </c>
      <c r="F49" s="224">
        <v>106.1</v>
      </c>
      <c r="G49" s="224" t="e">
        <v>#N/A</v>
      </c>
    </row>
    <row r="50" spans="1:7" ht="11.25" customHeight="1">
      <c r="D50" s="78" t="s">
        <v>48</v>
      </c>
      <c r="E50" s="224">
        <v>104.4</v>
      </c>
      <c r="F50" s="224">
        <v>106.2</v>
      </c>
      <c r="G50" s="224" t="e">
        <v>#N/A</v>
      </c>
    </row>
    <row r="51" spans="1:7" ht="11.25" customHeight="1">
      <c r="D51" s="78" t="s">
        <v>49</v>
      </c>
      <c r="E51" s="224">
        <v>104.3</v>
      </c>
      <c r="F51" s="224">
        <v>106</v>
      </c>
      <c r="G51" s="224" t="e">
        <v>#N/A</v>
      </c>
    </row>
    <row r="52" spans="1:7" ht="11.25" customHeight="1">
      <c r="D52" s="47"/>
      <c r="E52" s="43"/>
      <c r="F52" s="43"/>
      <c r="G52" s="44"/>
    </row>
    <row r="53" spans="1:7" ht="13.5" customHeight="1">
      <c r="C53" s="83" t="s">
        <v>159</v>
      </c>
      <c r="D53" s="47"/>
      <c r="E53" s="43"/>
      <c r="F53" s="43"/>
      <c r="G53" s="44"/>
    </row>
    <row r="54" spans="1:7">
      <c r="A54" s="82" t="s">
        <v>10</v>
      </c>
      <c r="B54" s="238" t="s">
        <v>160</v>
      </c>
      <c r="C54" s="83" t="s">
        <v>159</v>
      </c>
      <c r="D54" s="84"/>
      <c r="E54" s="85"/>
      <c r="F54" s="86"/>
      <c r="G54" s="81"/>
    </row>
    <row r="55" spans="1:7" ht="13.5" customHeight="1">
      <c r="A55" s="81"/>
      <c r="B55" s="238" t="s">
        <v>161</v>
      </c>
      <c r="C55" s="81"/>
      <c r="D55" s="78"/>
      <c r="E55" s="87" t="s">
        <v>152</v>
      </c>
      <c r="F55" s="87" t="s">
        <v>153</v>
      </c>
      <c r="G55" s="87" t="s">
        <v>154</v>
      </c>
    </row>
    <row r="56" spans="1:7" ht="2.25" hidden="1" customHeight="1">
      <c r="D56" s="12"/>
      <c r="E56" s="7">
        <v>101.4</v>
      </c>
      <c r="F56" s="7">
        <v>100.1</v>
      </c>
      <c r="G56" s="36">
        <v>110</v>
      </c>
    </row>
    <row r="57" spans="1:7" ht="2.25" customHeight="1">
      <c r="D57" s="12"/>
      <c r="E57" s="7">
        <v>104.1</v>
      </c>
      <c r="F57" s="7">
        <v>106.8</v>
      </c>
      <c r="G57" s="7">
        <v>110.7</v>
      </c>
    </row>
    <row r="58" spans="1:7" ht="11.25" customHeight="1">
      <c r="D58" s="78" t="s">
        <v>38</v>
      </c>
      <c r="E58" s="224">
        <v>104.7</v>
      </c>
      <c r="F58" s="224">
        <v>106.9</v>
      </c>
      <c r="G58" s="224">
        <v>111.2</v>
      </c>
    </row>
    <row r="59" spans="1:7" ht="11.25" customHeight="1">
      <c r="D59" s="78" t="s">
        <v>39</v>
      </c>
      <c r="E59" s="224">
        <v>104</v>
      </c>
      <c r="F59" s="224">
        <v>106.9</v>
      </c>
      <c r="G59" s="224">
        <v>110.8</v>
      </c>
    </row>
    <row r="60" spans="1:7" ht="11.25" customHeight="1">
      <c r="D60" s="78" t="s">
        <v>51</v>
      </c>
      <c r="E60" s="224">
        <v>104.4</v>
      </c>
      <c r="F60" s="224">
        <v>107.2</v>
      </c>
      <c r="G60" s="224">
        <v>111.1</v>
      </c>
    </row>
    <row r="61" spans="1:7" ht="11.25" customHeight="1">
      <c r="D61" s="78" t="s">
        <v>52</v>
      </c>
      <c r="E61" s="224">
        <v>105.1</v>
      </c>
      <c r="F61" s="224">
        <v>107.7</v>
      </c>
      <c r="G61" s="224" t="e">
        <v>#N/A</v>
      </c>
    </row>
    <row r="62" spans="1:7" ht="11.25" customHeight="1">
      <c r="D62" s="78" t="s">
        <v>53</v>
      </c>
      <c r="E62" s="224">
        <v>105.1</v>
      </c>
      <c r="F62" s="224">
        <v>108.1</v>
      </c>
      <c r="G62" s="224" t="e">
        <v>#N/A</v>
      </c>
    </row>
    <row r="63" spans="1:7" ht="11.25" customHeight="1">
      <c r="D63" s="78" t="s">
        <v>54</v>
      </c>
      <c r="E63" s="224">
        <v>105.2</v>
      </c>
      <c r="F63" s="224">
        <v>108.2</v>
      </c>
      <c r="G63" s="224" t="e">
        <v>#N/A</v>
      </c>
    </row>
    <row r="64" spans="1:7" ht="11.25" customHeight="1">
      <c r="D64" s="78" t="s">
        <v>55</v>
      </c>
      <c r="E64" s="224">
        <v>105.7</v>
      </c>
      <c r="F64" s="224">
        <v>108.6</v>
      </c>
      <c r="G64" s="224" t="e">
        <v>#N/A</v>
      </c>
    </row>
    <row r="65" spans="4:7" ht="11.25" customHeight="1">
      <c r="D65" s="78" t="s">
        <v>56</v>
      </c>
      <c r="E65" s="224">
        <v>105.9</v>
      </c>
      <c r="F65" s="224">
        <v>109.1</v>
      </c>
      <c r="G65" s="224" t="e">
        <v>#N/A</v>
      </c>
    </row>
    <row r="66" spans="4:7" ht="11.25" customHeight="1">
      <c r="D66" s="78" t="s">
        <v>57</v>
      </c>
      <c r="E66" s="224">
        <v>106.2</v>
      </c>
      <c r="F66" s="224">
        <v>108.9</v>
      </c>
      <c r="G66" s="224" t="e">
        <v>#N/A</v>
      </c>
    </row>
    <row r="67" spans="4:7" ht="11.25" customHeight="1">
      <c r="D67" s="78" t="s">
        <v>58</v>
      </c>
      <c r="E67" s="224">
        <v>107.1</v>
      </c>
      <c r="F67" s="224">
        <v>109.5</v>
      </c>
      <c r="G67" s="224" t="e">
        <v>#N/A</v>
      </c>
    </row>
    <row r="68" spans="4:7" ht="11.25" customHeight="1">
      <c r="D68" s="78" t="s">
        <v>59</v>
      </c>
      <c r="E68" s="224">
        <v>106.9</v>
      </c>
      <c r="F68" s="224">
        <v>110</v>
      </c>
      <c r="G68" s="224" t="e">
        <v>#N/A</v>
      </c>
    </row>
    <row r="69" spans="4:7" ht="11.25" customHeight="1">
      <c r="D69" s="78" t="s">
        <v>60</v>
      </c>
      <c r="E69" s="224">
        <v>106.8</v>
      </c>
      <c r="F69" s="224">
        <v>110.7</v>
      </c>
      <c r="G69" s="224" t="e">
        <v>#N/A</v>
      </c>
    </row>
    <row r="70" spans="4:7" ht="9" customHeight="1">
      <c r="G70" s="14"/>
    </row>
  </sheetData>
  <phoneticPr fontId="1"/>
  <conditionalFormatting sqref="G5:G17">
    <cfRule type="containsErrors" dxfId="40" priority="27" stopIfTrue="1">
      <formula>ISERROR(G5)</formula>
    </cfRule>
  </conditionalFormatting>
  <conditionalFormatting sqref="G52:G53">
    <cfRule type="cellIs" dxfId="39" priority="24" stopIfTrue="1" operator="between">
      <formula>0</formula>
      <formula>200</formula>
    </cfRule>
  </conditionalFormatting>
  <conditionalFormatting sqref="G22">
    <cfRule type="cellIs" dxfId="38" priority="11" stopIfTrue="1" operator="between">
      <formula>0</formula>
      <formula>200</formula>
    </cfRule>
  </conditionalFormatting>
  <conditionalFormatting sqref="G39">
    <cfRule type="cellIs" dxfId="37" priority="10" stopIfTrue="1" operator="between">
      <formula>0</formula>
      <formula>200</formula>
    </cfRule>
  </conditionalFormatting>
  <conditionalFormatting sqref="G56">
    <cfRule type="cellIs" dxfId="36" priority="9" stopIfTrue="1" operator="between">
      <formula>0</formula>
      <formula>200</formula>
    </cfRule>
  </conditionalFormatting>
  <conditionalFormatting sqref="G23:G34">
    <cfRule type="containsErrors" dxfId="35" priority="5" stopIfTrue="1">
      <formula>ISERROR(G23)</formula>
    </cfRule>
  </conditionalFormatting>
  <conditionalFormatting sqref="G40:G51">
    <cfRule type="containsErrors" dxfId="34" priority="4" stopIfTrue="1">
      <formula>ISERROR(G40)</formula>
    </cfRule>
  </conditionalFormatting>
  <conditionalFormatting sqref="G58:G69">
    <cfRule type="containsText" dxfId="33" priority="2" stopIfTrue="1" operator="containsText" text="国">
      <formula>NOT(ISERROR(SEARCH("国",G58)))</formula>
    </cfRule>
    <cfRule type="containsErrors" dxfId="32" priority="3" stopIfTrue="1">
      <formula>ISERROR(G58)</formula>
    </cfRule>
  </conditionalFormatting>
  <conditionalFormatting sqref="B54:B55">
    <cfRule type="containsText" dxfId="31" priority="1" operator="containsText" text="∗">
      <formula>NOT(ISERROR(SEARCH("∗",B54)))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topLeftCell="A115" zoomScale="90" zoomScaleNormal="85" zoomScaleSheetLayoutView="90" workbookViewId="0">
      <selection activeCell="O1" sqref="O1:AC1048576"/>
    </sheetView>
  </sheetViews>
  <sheetFormatPr defaultRowHeight="13.5"/>
  <cols>
    <col min="10" max="10" width="4.75" customWidth="1"/>
    <col min="11" max="11" width="9" style="5"/>
    <col min="12" max="14" width="9" style="6"/>
  </cols>
  <sheetData>
    <row r="1" spans="1:14">
      <c r="A1" t="s">
        <v>81</v>
      </c>
    </row>
    <row r="2" spans="1:14">
      <c r="K2" s="41"/>
      <c r="L2" s="42"/>
      <c r="M2" s="42"/>
      <c r="N2" s="42"/>
    </row>
    <row r="3" spans="1:14">
      <c r="A3" t="s">
        <v>0</v>
      </c>
    </row>
    <row r="4" spans="1:14" ht="13.5" customHeight="1">
      <c r="K4" s="87"/>
      <c r="L4" s="87" t="s">
        <v>152</v>
      </c>
      <c r="M4" s="87" t="s">
        <v>153</v>
      </c>
      <c r="N4" s="87" t="s">
        <v>154</v>
      </c>
    </row>
    <row r="5" spans="1:14" ht="1.5" customHeight="1">
      <c r="K5" s="9"/>
      <c r="L5" s="7">
        <v>110.3</v>
      </c>
      <c r="M5" s="7">
        <v>115.5</v>
      </c>
      <c r="N5" s="15">
        <v>120.6</v>
      </c>
    </row>
    <row r="6" spans="1:14" ht="13.5" customHeight="1">
      <c r="K6" s="78" t="s">
        <v>38</v>
      </c>
      <c r="L6" s="79">
        <v>111</v>
      </c>
      <c r="M6" s="79">
        <v>115.7</v>
      </c>
      <c r="N6" s="80">
        <v>122.8</v>
      </c>
    </row>
    <row r="7" spans="1:14" ht="13.5" customHeight="1">
      <c r="K7" s="78" t="s">
        <v>39</v>
      </c>
      <c r="L7" s="79">
        <v>111.7</v>
      </c>
      <c r="M7" s="79">
        <v>114.8</v>
      </c>
      <c r="N7" s="80">
        <v>123.3</v>
      </c>
    </row>
    <row r="8" spans="1:14" ht="13.5" customHeight="1">
      <c r="K8" s="78" t="s">
        <v>40</v>
      </c>
      <c r="L8" s="79">
        <v>111.3</v>
      </c>
      <c r="M8" s="79">
        <v>113.9</v>
      </c>
      <c r="N8" s="80">
        <v>122.5</v>
      </c>
    </row>
    <row r="9" spans="1:14" ht="13.5" customHeight="1">
      <c r="K9" s="78" t="s">
        <v>41</v>
      </c>
      <c r="L9" s="79">
        <v>110.9</v>
      </c>
      <c r="M9" s="79">
        <v>114.3</v>
      </c>
      <c r="N9" s="80" t="e">
        <v>#N/A</v>
      </c>
    </row>
    <row r="10" spans="1:14" ht="13.5" customHeight="1">
      <c r="K10" s="78" t="s">
        <v>42</v>
      </c>
      <c r="L10" s="79">
        <v>111.3</v>
      </c>
      <c r="M10" s="79">
        <v>114.8</v>
      </c>
      <c r="N10" s="80" t="e">
        <v>#N/A</v>
      </c>
    </row>
    <row r="11" spans="1:14" ht="13.5" customHeight="1">
      <c r="K11" s="78" t="s">
        <v>43</v>
      </c>
      <c r="L11" s="79">
        <v>111.5</v>
      </c>
      <c r="M11" s="79">
        <v>115.1</v>
      </c>
      <c r="N11" s="80" t="e">
        <v>#N/A</v>
      </c>
    </row>
    <row r="12" spans="1:14" ht="13.5" customHeight="1">
      <c r="K12" s="78" t="s">
        <v>44</v>
      </c>
      <c r="L12" s="79">
        <v>112.6</v>
      </c>
      <c r="M12" s="79">
        <v>115.5</v>
      </c>
      <c r="N12" s="80" t="e">
        <v>#N/A</v>
      </c>
    </row>
    <row r="13" spans="1:14" ht="13.5" customHeight="1">
      <c r="K13" s="78" t="s">
        <v>45</v>
      </c>
      <c r="L13" s="79">
        <v>113.5</v>
      </c>
      <c r="M13" s="79">
        <v>116.4</v>
      </c>
      <c r="N13" s="80" t="e">
        <v>#N/A</v>
      </c>
    </row>
    <row r="14" spans="1:14" ht="13.5" customHeight="1">
      <c r="K14" s="78" t="s">
        <v>46</v>
      </c>
      <c r="L14" s="79">
        <v>114.1</v>
      </c>
      <c r="M14" s="79">
        <v>117.5</v>
      </c>
      <c r="N14" s="80" t="e">
        <v>#N/A</v>
      </c>
    </row>
    <row r="15" spans="1:14" ht="13.5" customHeight="1">
      <c r="K15" s="78" t="s">
        <v>47</v>
      </c>
      <c r="L15" s="79">
        <v>115.2</v>
      </c>
      <c r="M15" s="79">
        <v>119.5</v>
      </c>
      <c r="N15" s="80" t="e">
        <v>#N/A</v>
      </c>
    </row>
    <row r="16" spans="1:14" ht="13.5" customHeight="1">
      <c r="K16" s="78" t="s">
        <v>48</v>
      </c>
      <c r="L16" s="79">
        <v>115</v>
      </c>
      <c r="M16" s="79">
        <v>120.2</v>
      </c>
      <c r="N16" s="80" t="e">
        <v>#N/A</v>
      </c>
    </row>
    <row r="17" spans="1:14" ht="13.5" customHeight="1">
      <c r="K17" s="78" t="s">
        <v>49</v>
      </c>
      <c r="L17" s="79">
        <v>115.5</v>
      </c>
      <c r="M17" s="79">
        <v>120.6</v>
      </c>
      <c r="N17" s="80" t="e">
        <v>#N/A</v>
      </c>
    </row>
    <row r="18" spans="1:14" ht="13.5" customHeight="1">
      <c r="K18" s="2"/>
      <c r="L18" s="16"/>
      <c r="M18" s="16"/>
      <c r="N18" s="16"/>
    </row>
    <row r="19" spans="1:14" ht="13.5" customHeight="1">
      <c r="A19" t="s">
        <v>1</v>
      </c>
      <c r="L19" s="17"/>
      <c r="M19" s="17"/>
      <c r="N19" s="17"/>
    </row>
    <row r="20" spans="1:14" ht="13.5" customHeight="1">
      <c r="K20" s="87"/>
      <c r="L20" s="87" t="s">
        <v>152</v>
      </c>
      <c r="M20" s="87" t="s">
        <v>153</v>
      </c>
      <c r="N20" s="87" t="s">
        <v>154</v>
      </c>
    </row>
    <row r="21" spans="1:14" ht="1.5" customHeight="1">
      <c r="K21" s="9"/>
      <c r="L21" s="7">
        <v>100.2</v>
      </c>
      <c r="M21" s="7">
        <v>100.6</v>
      </c>
      <c r="N21" s="15">
        <v>100.6</v>
      </c>
    </row>
    <row r="22" spans="1:14" ht="13.5" customHeight="1">
      <c r="K22" s="78" t="s">
        <v>38</v>
      </c>
      <c r="L22" s="79">
        <v>100.3</v>
      </c>
      <c r="M22" s="79">
        <v>100.6</v>
      </c>
      <c r="N22" s="80">
        <v>100.7</v>
      </c>
    </row>
    <row r="23" spans="1:14" ht="13.5" customHeight="1">
      <c r="K23" s="78" t="s">
        <v>39</v>
      </c>
      <c r="L23" s="79">
        <v>100.2</v>
      </c>
      <c r="M23" s="79">
        <v>100.4</v>
      </c>
      <c r="N23" s="80">
        <v>100.8</v>
      </c>
    </row>
    <row r="24" spans="1:14" ht="13.5" customHeight="1">
      <c r="K24" s="78" t="s">
        <v>40</v>
      </c>
      <c r="L24" s="79">
        <v>100.6</v>
      </c>
      <c r="M24" s="79">
        <v>100.5</v>
      </c>
      <c r="N24" s="80">
        <v>100.7</v>
      </c>
    </row>
    <row r="25" spans="1:14" ht="13.5" customHeight="1">
      <c r="K25" s="78" t="s">
        <v>41</v>
      </c>
      <c r="L25" s="79">
        <v>100.6</v>
      </c>
      <c r="M25" s="79">
        <v>100.4</v>
      </c>
      <c r="N25" s="80" t="e">
        <v>#N/A</v>
      </c>
    </row>
    <row r="26" spans="1:14" ht="13.5" customHeight="1">
      <c r="K26" s="78" t="s">
        <v>42</v>
      </c>
      <c r="L26" s="79">
        <v>100.9</v>
      </c>
      <c r="M26" s="79">
        <v>100.5</v>
      </c>
      <c r="N26" s="80" t="e">
        <v>#N/A</v>
      </c>
    </row>
    <row r="27" spans="1:14" ht="13.5" customHeight="1">
      <c r="K27" s="78" t="s">
        <v>43</v>
      </c>
      <c r="L27" s="79">
        <v>100.9</v>
      </c>
      <c r="M27" s="79">
        <v>100.4</v>
      </c>
      <c r="N27" s="80" t="e">
        <v>#N/A</v>
      </c>
    </row>
    <row r="28" spans="1:14" ht="13.5" customHeight="1">
      <c r="K28" s="78" t="s">
        <v>44</v>
      </c>
      <c r="L28" s="79">
        <v>100.9</v>
      </c>
      <c r="M28" s="79">
        <v>100.5</v>
      </c>
      <c r="N28" s="80" t="e">
        <v>#N/A</v>
      </c>
    </row>
    <row r="29" spans="1:14" ht="13.5" customHeight="1">
      <c r="K29" s="78" t="s">
        <v>45</v>
      </c>
      <c r="L29" s="79">
        <v>100.7</v>
      </c>
      <c r="M29" s="79">
        <v>100.5</v>
      </c>
      <c r="N29" s="80" t="e">
        <v>#N/A</v>
      </c>
    </row>
    <row r="30" spans="1:14" ht="13.5" customHeight="1">
      <c r="K30" s="78" t="s">
        <v>46</v>
      </c>
      <c r="L30" s="79">
        <v>100.7</v>
      </c>
      <c r="M30" s="79">
        <v>100.3</v>
      </c>
      <c r="N30" s="80" t="e">
        <v>#N/A</v>
      </c>
    </row>
    <row r="31" spans="1:14" ht="13.5" customHeight="1">
      <c r="K31" s="78" t="s">
        <v>47</v>
      </c>
      <c r="L31" s="79">
        <v>100.7</v>
      </c>
      <c r="M31" s="79">
        <v>100.7</v>
      </c>
      <c r="N31" s="80" t="e">
        <v>#N/A</v>
      </c>
    </row>
    <row r="32" spans="1:14" ht="13.5" customHeight="1">
      <c r="K32" s="78" t="s">
        <v>48</v>
      </c>
      <c r="L32" s="79">
        <v>100.5</v>
      </c>
      <c r="M32" s="79">
        <v>100.7</v>
      </c>
      <c r="N32" s="80" t="e">
        <v>#N/A</v>
      </c>
    </row>
    <row r="33" spans="1:14" ht="13.5" customHeight="1">
      <c r="K33" s="78" t="s">
        <v>49</v>
      </c>
      <c r="L33" s="79">
        <v>100.6</v>
      </c>
      <c r="M33" s="79">
        <v>100.6</v>
      </c>
      <c r="N33" s="80" t="e">
        <v>#N/A</v>
      </c>
    </row>
    <row r="34" spans="1:14" ht="13.5" customHeight="1">
      <c r="K34" s="2"/>
      <c r="L34" s="16"/>
      <c r="M34" s="16"/>
      <c r="N34" s="16"/>
    </row>
    <row r="35" spans="1:14" ht="13.5" customHeight="1">
      <c r="A35" t="s">
        <v>2</v>
      </c>
      <c r="L35" s="17"/>
      <c r="M35" s="17"/>
      <c r="N35" s="17"/>
    </row>
    <row r="36" spans="1:14" ht="13.5" customHeight="1">
      <c r="K36" s="87"/>
      <c r="L36" s="87" t="s">
        <v>152</v>
      </c>
      <c r="M36" s="87" t="s">
        <v>153</v>
      </c>
      <c r="N36" s="87" t="s">
        <v>154</v>
      </c>
    </row>
    <row r="37" spans="1:14" ht="1.5" customHeight="1">
      <c r="K37" s="9"/>
      <c r="L37" s="7">
        <v>116.4</v>
      </c>
      <c r="M37" s="7">
        <v>99.1</v>
      </c>
      <c r="N37" s="15">
        <v>111.7</v>
      </c>
    </row>
    <row r="38" spans="1:14" ht="13.5" customHeight="1">
      <c r="K38" s="78" t="s">
        <v>38</v>
      </c>
      <c r="L38" s="79">
        <v>117.7</v>
      </c>
      <c r="M38" s="79">
        <v>98.2</v>
      </c>
      <c r="N38" s="80">
        <v>111.5</v>
      </c>
    </row>
    <row r="39" spans="1:14" ht="13.5" customHeight="1">
      <c r="K39" s="78" t="s">
        <v>39</v>
      </c>
      <c r="L39" s="79">
        <v>102.5</v>
      </c>
      <c r="M39" s="79">
        <v>99.3</v>
      </c>
      <c r="N39" s="80">
        <v>105.9</v>
      </c>
    </row>
    <row r="40" spans="1:14" ht="13.5" customHeight="1">
      <c r="K40" s="78" t="s">
        <v>40</v>
      </c>
      <c r="L40" s="79">
        <v>102</v>
      </c>
      <c r="M40" s="79">
        <v>99.9</v>
      </c>
      <c r="N40" s="80">
        <v>108.8</v>
      </c>
    </row>
    <row r="41" spans="1:14" ht="13.5" customHeight="1">
      <c r="K41" s="78" t="s">
        <v>41</v>
      </c>
      <c r="L41" s="79">
        <v>101.4</v>
      </c>
      <c r="M41" s="79">
        <v>99.3</v>
      </c>
      <c r="N41" s="80" t="e">
        <v>#N/A</v>
      </c>
    </row>
    <row r="42" spans="1:14" ht="13.5" customHeight="1">
      <c r="K42" s="78" t="s">
        <v>42</v>
      </c>
      <c r="L42" s="79">
        <v>96.4</v>
      </c>
      <c r="M42" s="79">
        <v>103.7</v>
      </c>
      <c r="N42" s="80" t="e">
        <v>#N/A</v>
      </c>
    </row>
    <row r="43" spans="1:14" ht="13.5" customHeight="1">
      <c r="K43" s="78" t="s">
        <v>43</v>
      </c>
      <c r="L43" s="79">
        <v>95.3</v>
      </c>
      <c r="M43" s="79">
        <v>107.4</v>
      </c>
      <c r="N43" s="80" t="e">
        <v>#N/A</v>
      </c>
    </row>
    <row r="44" spans="1:14" ht="13.5" customHeight="1">
      <c r="K44" s="78" t="s">
        <v>44</v>
      </c>
      <c r="L44" s="79">
        <v>94</v>
      </c>
      <c r="M44" s="79">
        <v>111.2</v>
      </c>
      <c r="N44" s="80" t="e">
        <v>#N/A</v>
      </c>
    </row>
    <row r="45" spans="1:14" ht="13.5" customHeight="1">
      <c r="K45" s="78" t="s">
        <v>45</v>
      </c>
      <c r="L45" s="79">
        <v>92.8</v>
      </c>
      <c r="M45" s="79">
        <v>110.9</v>
      </c>
      <c r="N45" s="80" t="e">
        <v>#N/A</v>
      </c>
    </row>
    <row r="46" spans="1:14" ht="13.5" customHeight="1">
      <c r="K46" s="78" t="s">
        <v>46</v>
      </c>
      <c r="L46" s="79">
        <v>91.8</v>
      </c>
      <c r="M46" s="79">
        <v>102.2</v>
      </c>
      <c r="N46" s="80" t="e">
        <v>#N/A</v>
      </c>
    </row>
    <row r="47" spans="1:14" ht="13.5" customHeight="1">
      <c r="K47" s="78" t="s">
        <v>47</v>
      </c>
      <c r="L47" s="79">
        <v>99.4</v>
      </c>
      <c r="M47" s="79">
        <v>102.5</v>
      </c>
      <c r="N47" s="80" t="e">
        <v>#N/A</v>
      </c>
    </row>
    <row r="48" spans="1:14" ht="13.5" customHeight="1">
      <c r="K48" s="78" t="s">
        <v>48</v>
      </c>
      <c r="L48" s="79">
        <v>99.1</v>
      </c>
      <c r="M48" s="79">
        <v>106.1</v>
      </c>
      <c r="N48" s="80" t="e">
        <v>#N/A</v>
      </c>
    </row>
    <row r="49" spans="1:14" ht="13.5" customHeight="1">
      <c r="K49" s="78" t="s">
        <v>49</v>
      </c>
      <c r="L49" s="79">
        <v>99.1</v>
      </c>
      <c r="M49" s="79">
        <v>111.7</v>
      </c>
      <c r="N49" s="80" t="e">
        <v>#N/A</v>
      </c>
    </row>
    <row r="50" spans="1:14" ht="13.5" customHeight="1">
      <c r="L50" s="17"/>
      <c r="M50" s="17"/>
      <c r="N50" s="17"/>
    </row>
    <row r="51" spans="1:14" ht="13.5" customHeight="1">
      <c r="A51" t="s">
        <v>9</v>
      </c>
      <c r="L51" s="17"/>
      <c r="M51" s="17"/>
      <c r="N51" s="17"/>
    </row>
    <row r="52" spans="1:14" ht="14.25" customHeight="1">
      <c r="K52" s="87"/>
      <c r="L52" s="87" t="s">
        <v>152</v>
      </c>
      <c r="M52" s="87" t="s">
        <v>153</v>
      </c>
      <c r="N52" s="87" t="s">
        <v>154</v>
      </c>
    </row>
    <row r="53" spans="1:14" ht="1.5" customHeight="1">
      <c r="K53" s="9"/>
      <c r="L53" s="7">
        <v>107.5</v>
      </c>
      <c r="M53" s="7">
        <v>115.2</v>
      </c>
      <c r="N53" s="15">
        <v>118.6</v>
      </c>
    </row>
    <row r="54" spans="1:14" ht="13.5" customHeight="1">
      <c r="K54" s="78" t="s">
        <v>38</v>
      </c>
      <c r="L54" s="79">
        <v>109</v>
      </c>
      <c r="M54" s="79">
        <v>116.3</v>
      </c>
      <c r="N54" s="80">
        <v>118.6</v>
      </c>
    </row>
    <row r="55" spans="1:14" ht="13.5" customHeight="1">
      <c r="K55" s="78" t="s">
        <v>39</v>
      </c>
      <c r="L55" s="79">
        <v>109</v>
      </c>
      <c r="M55" s="79">
        <v>112.6</v>
      </c>
      <c r="N55" s="80">
        <v>117.9</v>
      </c>
    </row>
    <row r="56" spans="1:14" ht="13.5" customHeight="1">
      <c r="K56" s="78" t="s">
        <v>40</v>
      </c>
      <c r="L56" s="79">
        <v>109.6</v>
      </c>
      <c r="M56" s="79">
        <v>113.6</v>
      </c>
      <c r="N56" s="80">
        <v>121.6</v>
      </c>
    </row>
    <row r="57" spans="1:14" ht="13.5" customHeight="1">
      <c r="K57" s="78" t="s">
        <v>41</v>
      </c>
      <c r="L57" s="79">
        <v>110.1</v>
      </c>
      <c r="M57" s="79">
        <v>118.8</v>
      </c>
      <c r="N57" s="80" t="e">
        <v>#N/A</v>
      </c>
    </row>
    <row r="58" spans="1:14" ht="13.5" customHeight="1">
      <c r="K58" s="78" t="s">
        <v>42</v>
      </c>
      <c r="L58" s="79">
        <v>114.1</v>
      </c>
      <c r="M58" s="79">
        <v>119.4</v>
      </c>
      <c r="N58" s="80" t="e">
        <v>#N/A</v>
      </c>
    </row>
    <row r="59" spans="1:14" ht="13.5" customHeight="1">
      <c r="K59" s="78" t="s">
        <v>43</v>
      </c>
      <c r="L59" s="79">
        <v>115.8</v>
      </c>
      <c r="M59" s="79">
        <v>119.5</v>
      </c>
      <c r="N59" s="80" t="e">
        <v>#N/A</v>
      </c>
    </row>
    <row r="60" spans="1:14" ht="13.5" customHeight="1">
      <c r="K60" s="78" t="s">
        <v>44</v>
      </c>
      <c r="L60" s="79">
        <v>114.2</v>
      </c>
      <c r="M60" s="79">
        <v>118</v>
      </c>
      <c r="N60" s="80" t="e">
        <v>#N/A</v>
      </c>
    </row>
    <row r="61" spans="1:14" ht="13.5" customHeight="1">
      <c r="K61" s="78" t="s">
        <v>45</v>
      </c>
      <c r="L61" s="79">
        <v>114.3</v>
      </c>
      <c r="M61" s="79">
        <v>118.6</v>
      </c>
      <c r="N61" s="80" t="e">
        <v>#N/A</v>
      </c>
    </row>
    <row r="62" spans="1:14" ht="13.5" customHeight="1">
      <c r="K62" s="78" t="s">
        <v>46</v>
      </c>
      <c r="L62" s="79">
        <v>113.4</v>
      </c>
      <c r="M62" s="79">
        <v>119.3</v>
      </c>
      <c r="N62" s="80" t="e">
        <v>#N/A</v>
      </c>
    </row>
    <row r="63" spans="1:14" ht="13.5" customHeight="1">
      <c r="K63" s="78" t="s">
        <v>47</v>
      </c>
      <c r="L63" s="79">
        <v>116.1</v>
      </c>
      <c r="M63" s="79">
        <v>119.8</v>
      </c>
      <c r="N63" s="80" t="e">
        <v>#N/A</v>
      </c>
    </row>
    <row r="64" spans="1:14" ht="13.5" customHeight="1">
      <c r="K64" s="78" t="s">
        <v>48</v>
      </c>
      <c r="L64" s="79">
        <v>116.5</v>
      </c>
      <c r="M64" s="79">
        <v>119.1</v>
      </c>
      <c r="N64" s="80" t="e">
        <v>#N/A</v>
      </c>
    </row>
    <row r="65" spans="1:14" ht="13.5" customHeight="1">
      <c r="K65" s="78" t="s">
        <v>49</v>
      </c>
      <c r="L65" s="79">
        <v>115.2</v>
      </c>
      <c r="M65" s="79">
        <v>118.6</v>
      </c>
      <c r="N65" s="80" t="e">
        <v>#N/A</v>
      </c>
    </row>
    <row r="66" spans="1:14" ht="13.5" customHeight="1">
      <c r="K66" s="2"/>
      <c r="L66" s="16"/>
      <c r="M66" s="16"/>
      <c r="N66" s="16"/>
    </row>
    <row r="67" spans="1:14" ht="13.5" customHeight="1">
      <c r="A67" t="s">
        <v>3</v>
      </c>
      <c r="L67" s="17"/>
      <c r="M67" s="17"/>
      <c r="N67" s="17"/>
    </row>
    <row r="68" spans="1:14" ht="13.5" customHeight="1">
      <c r="K68" s="87"/>
      <c r="L68" s="87" t="s">
        <v>152</v>
      </c>
      <c r="M68" s="87" t="s">
        <v>153</v>
      </c>
      <c r="N68" s="87" t="s">
        <v>154</v>
      </c>
    </row>
    <row r="69" spans="1:14" ht="1.5" customHeight="1">
      <c r="K69" s="9"/>
      <c r="L69" s="7">
        <v>105.9</v>
      </c>
      <c r="M69" s="7">
        <v>108.1</v>
      </c>
      <c r="N69" s="15">
        <v>108.2</v>
      </c>
    </row>
    <row r="70" spans="1:14" ht="13.5" customHeight="1">
      <c r="K70" s="78" t="s">
        <v>38</v>
      </c>
      <c r="L70" s="79">
        <v>103.2</v>
      </c>
      <c r="M70" s="79">
        <v>106.4</v>
      </c>
      <c r="N70" s="80">
        <v>107.9</v>
      </c>
    </row>
    <row r="71" spans="1:14" ht="13.5" customHeight="1">
      <c r="K71" s="78" t="s">
        <v>39</v>
      </c>
      <c r="L71" s="79">
        <v>105</v>
      </c>
      <c r="M71" s="79">
        <v>106.1</v>
      </c>
      <c r="N71" s="80">
        <v>108.8</v>
      </c>
    </row>
    <row r="72" spans="1:14" ht="13.5" customHeight="1">
      <c r="K72" s="78" t="s">
        <v>40</v>
      </c>
      <c r="L72" s="79">
        <v>106.9</v>
      </c>
      <c r="M72" s="79">
        <v>106.1</v>
      </c>
      <c r="N72" s="80">
        <v>107.9</v>
      </c>
    </row>
    <row r="73" spans="1:14" ht="13.5" customHeight="1">
      <c r="K73" s="78" t="s">
        <v>41</v>
      </c>
      <c r="L73" s="79">
        <v>107.2</v>
      </c>
      <c r="M73" s="79">
        <v>108.6</v>
      </c>
      <c r="N73" s="80" t="e">
        <v>#N/A</v>
      </c>
    </row>
    <row r="74" spans="1:14" ht="13.5" customHeight="1">
      <c r="K74" s="78" t="s">
        <v>42</v>
      </c>
      <c r="L74" s="79">
        <v>107.6</v>
      </c>
      <c r="M74" s="79">
        <v>109.4</v>
      </c>
      <c r="N74" s="80" t="e">
        <v>#N/A</v>
      </c>
    </row>
    <row r="75" spans="1:14" ht="13.5" customHeight="1">
      <c r="K75" s="78" t="s">
        <v>43</v>
      </c>
      <c r="L75" s="79">
        <v>107.2</v>
      </c>
      <c r="M75" s="79">
        <v>107.8</v>
      </c>
      <c r="N75" s="80" t="e">
        <v>#N/A</v>
      </c>
    </row>
    <row r="76" spans="1:14" ht="13.5" customHeight="1">
      <c r="K76" s="78" t="s">
        <v>44</v>
      </c>
      <c r="L76" s="79">
        <v>104.8</v>
      </c>
      <c r="M76" s="79">
        <v>106.8</v>
      </c>
      <c r="N76" s="80" t="e">
        <v>#N/A</v>
      </c>
    </row>
    <row r="77" spans="1:14" ht="13.5" customHeight="1">
      <c r="K77" s="78" t="s">
        <v>45</v>
      </c>
      <c r="L77" s="79">
        <v>103.2</v>
      </c>
      <c r="M77" s="79">
        <v>105.8</v>
      </c>
      <c r="N77" s="80" t="e">
        <v>#N/A</v>
      </c>
    </row>
    <row r="78" spans="1:14" ht="13.5" customHeight="1">
      <c r="K78" s="78" t="s">
        <v>46</v>
      </c>
      <c r="L78" s="79">
        <v>107.3</v>
      </c>
      <c r="M78" s="79">
        <v>110.3</v>
      </c>
      <c r="N78" s="80" t="e">
        <v>#N/A</v>
      </c>
    </row>
    <row r="79" spans="1:14" ht="13.5" customHeight="1">
      <c r="K79" s="78" t="s">
        <v>47</v>
      </c>
      <c r="L79" s="79">
        <v>106.7</v>
      </c>
      <c r="M79" s="79">
        <v>109.4</v>
      </c>
      <c r="N79" s="80" t="e">
        <v>#N/A</v>
      </c>
    </row>
    <row r="80" spans="1:14" ht="13.5" customHeight="1">
      <c r="K80" s="78" t="s">
        <v>48</v>
      </c>
      <c r="L80" s="79">
        <v>109.3</v>
      </c>
      <c r="M80" s="79">
        <v>109</v>
      </c>
      <c r="N80" s="80" t="e">
        <v>#N/A</v>
      </c>
    </row>
    <row r="81" spans="1:14" ht="13.5" customHeight="1">
      <c r="K81" s="78" t="s">
        <v>49</v>
      </c>
      <c r="L81" s="79">
        <v>108.1</v>
      </c>
      <c r="M81" s="79">
        <v>108.2</v>
      </c>
      <c r="N81" s="80" t="e">
        <v>#N/A</v>
      </c>
    </row>
    <row r="82" spans="1:14" ht="13.5" customHeight="1">
      <c r="L82" s="17"/>
      <c r="M82" s="17"/>
      <c r="N82" s="17"/>
    </row>
    <row r="83" spans="1:14" ht="13.5" customHeight="1">
      <c r="D83" s="3"/>
      <c r="E83" s="3"/>
      <c r="F83" s="3"/>
      <c r="G83" s="1"/>
      <c r="L83" s="17"/>
      <c r="M83" s="17"/>
      <c r="N83" s="17"/>
    </row>
    <row r="84" spans="1:14" ht="13.5" customHeight="1">
      <c r="D84" s="3"/>
      <c r="E84" s="3"/>
      <c r="F84" s="3"/>
      <c r="G84" s="1"/>
      <c r="L84" s="17"/>
      <c r="M84" s="17"/>
      <c r="N84" s="17"/>
    </row>
    <row r="85" spans="1:14" ht="13.5" customHeight="1">
      <c r="A85" t="s">
        <v>4</v>
      </c>
      <c r="L85" s="17"/>
      <c r="M85" s="17"/>
      <c r="N85" s="17"/>
    </row>
    <row r="86" spans="1:14" ht="13.5" customHeight="1">
      <c r="K86" s="87"/>
      <c r="L86" s="87" t="s">
        <v>152</v>
      </c>
      <c r="M86" s="87" t="s">
        <v>153</v>
      </c>
      <c r="N86" s="87" t="s">
        <v>154</v>
      </c>
    </row>
    <row r="87" spans="1:14" ht="1.5" customHeight="1">
      <c r="K87" s="9"/>
      <c r="L87" s="7">
        <v>97.6</v>
      </c>
      <c r="M87" s="7">
        <v>98.9</v>
      </c>
      <c r="N87" s="15">
        <v>100.4</v>
      </c>
    </row>
    <row r="88" spans="1:14" ht="13.5" customHeight="1">
      <c r="K88" s="78" t="s">
        <v>38</v>
      </c>
      <c r="L88" s="79">
        <v>98.1</v>
      </c>
      <c r="M88" s="79">
        <v>99.3</v>
      </c>
      <c r="N88" s="80">
        <v>100.4</v>
      </c>
    </row>
    <row r="89" spans="1:14" ht="13.5" customHeight="1">
      <c r="K89" s="78" t="s">
        <v>39</v>
      </c>
      <c r="L89" s="79">
        <v>98.3</v>
      </c>
      <c r="M89" s="79">
        <v>99.3</v>
      </c>
      <c r="N89" s="80">
        <v>100.4</v>
      </c>
    </row>
    <row r="90" spans="1:14" ht="13.5" customHeight="1">
      <c r="K90" s="78" t="s">
        <v>40</v>
      </c>
      <c r="L90" s="79">
        <v>99</v>
      </c>
      <c r="M90" s="79">
        <v>99.4</v>
      </c>
      <c r="N90" s="80">
        <v>100.9</v>
      </c>
    </row>
    <row r="91" spans="1:14" ht="13.5" customHeight="1">
      <c r="K91" s="78" t="s">
        <v>41</v>
      </c>
      <c r="L91" s="79">
        <v>99.2</v>
      </c>
      <c r="M91" s="79">
        <v>99.1</v>
      </c>
      <c r="N91" s="80" t="e">
        <v>#N/A</v>
      </c>
    </row>
    <row r="92" spans="1:14" ht="13.5" customHeight="1">
      <c r="K92" s="78" t="s">
        <v>42</v>
      </c>
      <c r="L92" s="79">
        <v>99.1</v>
      </c>
      <c r="M92" s="79">
        <v>99</v>
      </c>
      <c r="N92" s="80" t="e">
        <v>#N/A</v>
      </c>
    </row>
    <row r="93" spans="1:14" ht="13.5" customHeight="1">
      <c r="K93" s="78" t="s">
        <v>43</v>
      </c>
      <c r="L93" s="79">
        <v>99.1</v>
      </c>
      <c r="M93" s="79">
        <v>99.5</v>
      </c>
      <c r="N93" s="80" t="e">
        <v>#N/A</v>
      </c>
    </row>
    <row r="94" spans="1:14" ht="13.5" customHeight="1">
      <c r="K94" s="78" t="s">
        <v>44</v>
      </c>
      <c r="L94" s="79">
        <v>99.1</v>
      </c>
      <c r="M94" s="79">
        <v>99.9</v>
      </c>
      <c r="N94" s="80" t="e">
        <v>#N/A</v>
      </c>
    </row>
    <row r="95" spans="1:14" ht="13.5" customHeight="1">
      <c r="K95" s="78" t="s">
        <v>45</v>
      </c>
      <c r="L95" s="79">
        <v>98.9</v>
      </c>
      <c r="M95" s="79">
        <v>99.8</v>
      </c>
      <c r="N95" s="80" t="e">
        <v>#N/A</v>
      </c>
    </row>
    <row r="96" spans="1:14" ht="13.5" customHeight="1">
      <c r="K96" s="78" t="s">
        <v>46</v>
      </c>
      <c r="L96" s="79">
        <v>98.6</v>
      </c>
      <c r="M96" s="79">
        <v>99.7</v>
      </c>
      <c r="N96" s="80" t="e">
        <v>#N/A</v>
      </c>
    </row>
    <row r="97" spans="1:14" ht="13.5" customHeight="1">
      <c r="K97" s="78" t="s">
        <v>47</v>
      </c>
      <c r="L97" s="79">
        <v>98.9</v>
      </c>
      <c r="M97" s="79">
        <v>99.9</v>
      </c>
      <c r="N97" s="80" t="e">
        <v>#N/A</v>
      </c>
    </row>
    <row r="98" spans="1:14" ht="13.5" customHeight="1">
      <c r="K98" s="78" t="s">
        <v>48</v>
      </c>
      <c r="L98" s="79">
        <v>99</v>
      </c>
      <c r="M98" s="79">
        <v>100.5</v>
      </c>
      <c r="N98" s="80" t="e">
        <v>#N/A</v>
      </c>
    </row>
    <row r="99" spans="1:14" ht="13.5" customHeight="1">
      <c r="K99" s="78" t="s">
        <v>49</v>
      </c>
      <c r="L99" s="79">
        <v>98.9</v>
      </c>
      <c r="M99" s="79">
        <v>100.4</v>
      </c>
      <c r="N99" s="80" t="e">
        <v>#N/A</v>
      </c>
    </row>
    <row r="100" spans="1:14" ht="13.5" customHeight="1">
      <c r="L100" s="17"/>
      <c r="M100" s="17"/>
      <c r="N100" s="17"/>
    </row>
    <row r="101" spans="1:14" ht="13.5" customHeight="1">
      <c r="A101" t="s">
        <v>5</v>
      </c>
      <c r="L101" s="17"/>
      <c r="M101" s="17"/>
      <c r="N101" s="17"/>
    </row>
    <row r="102" spans="1:14" ht="13.5" customHeight="1">
      <c r="K102" s="87"/>
      <c r="L102" s="87" t="s">
        <v>152</v>
      </c>
      <c r="M102" s="87" t="s">
        <v>153</v>
      </c>
      <c r="N102" s="87" t="s">
        <v>154</v>
      </c>
    </row>
    <row r="103" spans="1:14" ht="1.5" customHeight="1">
      <c r="K103" s="9"/>
      <c r="L103" s="7">
        <v>91.8</v>
      </c>
      <c r="M103" s="7">
        <v>94.2</v>
      </c>
      <c r="N103" s="15">
        <v>95.2</v>
      </c>
    </row>
    <row r="104" spans="1:14" ht="13.5" customHeight="1">
      <c r="K104" s="78" t="s">
        <v>38</v>
      </c>
      <c r="L104" s="79">
        <v>91.7</v>
      </c>
      <c r="M104" s="79">
        <v>94.2</v>
      </c>
      <c r="N104" s="80">
        <v>96.2</v>
      </c>
    </row>
    <row r="105" spans="1:14" ht="13.5" customHeight="1">
      <c r="K105" s="78" t="s">
        <v>39</v>
      </c>
      <c r="L105" s="79">
        <v>91.6</v>
      </c>
      <c r="M105" s="79">
        <v>94</v>
      </c>
      <c r="N105" s="80">
        <v>96.5</v>
      </c>
    </row>
    <row r="106" spans="1:14" ht="13.5" customHeight="1">
      <c r="K106" s="78" t="s">
        <v>40</v>
      </c>
      <c r="L106" s="79">
        <v>91.6</v>
      </c>
      <c r="M106" s="79">
        <v>94</v>
      </c>
      <c r="N106" s="80">
        <v>96.5</v>
      </c>
    </row>
    <row r="107" spans="1:14" ht="13.5" customHeight="1">
      <c r="K107" s="78" t="s">
        <v>41</v>
      </c>
      <c r="L107" s="79">
        <v>91.3</v>
      </c>
      <c r="M107" s="79">
        <v>94.3</v>
      </c>
      <c r="N107" s="80" t="e">
        <v>#N/A</v>
      </c>
    </row>
    <row r="108" spans="1:14" ht="13.5" customHeight="1">
      <c r="K108" s="78" t="s">
        <v>42</v>
      </c>
      <c r="L108" s="79">
        <v>91.8</v>
      </c>
      <c r="M108" s="79">
        <v>94.1</v>
      </c>
      <c r="N108" s="80" t="e">
        <v>#N/A</v>
      </c>
    </row>
    <row r="109" spans="1:14" ht="13.5" customHeight="1">
      <c r="K109" s="78" t="s">
        <v>43</v>
      </c>
      <c r="L109" s="79">
        <v>92</v>
      </c>
      <c r="M109" s="79">
        <v>94.3</v>
      </c>
      <c r="N109" s="80" t="e">
        <v>#N/A</v>
      </c>
    </row>
    <row r="110" spans="1:14" ht="13.5" customHeight="1">
      <c r="K110" s="78" t="s">
        <v>44</v>
      </c>
      <c r="L110" s="79">
        <v>93.5</v>
      </c>
      <c r="M110" s="79">
        <v>94.8</v>
      </c>
      <c r="N110" s="80" t="e">
        <v>#N/A</v>
      </c>
    </row>
    <row r="111" spans="1:14" ht="13.5" customHeight="1">
      <c r="K111" s="78" t="s">
        <v>45</v>
      </c>
      <c r="L111" s="79">
        <v>94.2</v>
      </c>
      <c r="M111" s="79">
        <v>94.8</v>
      </c>
      <c r="N111" s="80" t="e">
        <v>#N/A</v>
      </c>
    </row>
    <row r="112" spans="1:14" ht="13.5" customHeight="1">
      <c r="K112" s="78" t="s">
        <v>46</v>
      </c>
      <c r="L112" s="79">
        <v>94.5</v>
      </c>
      <c r="M112" s="79">
        <v>94.6</v>
      </c>
      <c r="N112" s="80" t="e">
        <v>#N/A</v>
      </c>
    </row>
    <row r="113" spans="1:14" ht="13.5" customHeight="1">
      <c r="K113" s="78" t="s">
        <v>47</v>
      </c>
      <c r="L113" s="79">
        <v>94.3</v>
      </c>
      <c r="M113" s="79">
        <v>94.9</v>
      </c>
      <c r="N113" s="80" t="e">
        <v>#N/A</v>
      </c>
    </row>
    <row r="114" spans="1:14" ht="13.5" customHeight="1">
      <c r="K114" s="78" t="s">
        <v>48</v>
      </c>
      <c r="L114" s="79">
        <v>94.1</v>
      </c>
      <c r="M114" s="79">
        <v>95</v>
      </c>
      <c r="N114" s="80" t="e">
        <v>#N/A</v>
      </c>
    </row>
    <row r="115" spans="1:14" ht="13.5" customHeight="1">
      <c r="K115" s="78" t="s">
        <v>49</v>
      </c>
      <c r="L115" s="79">
        <v>94.2</v>
      </c>
      <c r="M115" s="79">
        <v>95.2</v>
      </c>
      <c r="N115" s="80" t="e">
        <v>#N/A</v>
      </c>
    </row>
    <row r="116" spans="1:14" ht="13.5" customHeight="1">
      <c r="L116" s="17"/>
      <c r="M116" s="17"/>
      <c r="N116" s="17"/>
    </row>
    <row r="117" spans="1:14" ht="13.5" customHeight="1">
      <c r="A117" t="s">
        <v>6</v>
      </c>
      <c r="L117" s="17"/>
      <c r="M117" s="17"/>
      <c r="N117" s="17"/>
    </row>
    <row r="118" spans="1:14" ht="13.5" customHeight="1">
      <c r="K118" s="87"/>
      <c r="L118" s="87" t="s">
        <v>152</v>
      </c>
      <c r="M118" s="87" t="s">
        <v>153</v>
      </c>
      <c r="N118" s="87" t="s">
        <v>154</v>
      </c>
    </row>
    <row r="119" spans="1:14" ht="2.25" customHeight="1">
      <c r="K119" s="9"/>
      <c r="L119" s="7">
        <v>100.2</v>
      </c>
      <c r="M119" s="7">
        <v>102.9</v>
      </c>
      <c r="N119" s="15">
        <v>101.6</v>
      </c>
    </row>
    <row r="120" spans="1:14" ht="13.5" customHeight="1">
      <c r="K120" s="78" t="s">
        <v>38</v>
      </c>
      <c r="L120" s="79">
        <v>100.2</v>
      </c>
      <c r="M120" s="79">
        <v>102.9</v>
      </c>
      <c r="N120" s="80">
        <v>101.6</v>
      </c>
    </row>
    <row r="121" spans="1:14" ht="13.5" customHeight="1">
      <c r="K121" s="78" t="s">
        <v>39</v>
      </c>
      <c r="L121" s="79">
        <v>100.9</v>
      </c>
      <c r="M121" s="79">
        <v>102.9</v>
      </c>
      <c r="N121" s="80">
        <v>102.4</v>
      </c>
    </row>
    <row r="122" spans="1:14" ht="13.5" customHeight="1">
      <c r="K122" s="78" t="s">
        <v>40</v>
      </c>
      <c r="L122" s="79">
        <v>100.9</v>
      </c>
      <c r="M122" s="79">
        <v>103.4</v>
      </c>
      <c r="N122" s="80">
        <v>102.4</v>
      </c>
    </row>
    <row r="123" spans="1:14" ht="13.5" customHeight="1">
      <c r="K123" s="78" t="s">
        <v>41</v>
      </c>
      <c r="L123" s="79">
        <v>102.6</v>
      </c>
      <c r="M123" s="79">
        <v>101.6</v>
      </c>
      <c r="N123" s="80" t="e">
        <v>#N/A</v>
      </c>
    </row>
    <row r="124" spans="1:14" ht="13.5" customHeight="1">
      <c r="K124" s="78" t="s">
        <v>42</v>
      </c>
      <c r="L124" s="79">
        <v>102.9</v>
      </c>
      <c r="M124" s="79">
        <v>101.6</v>
      </c>
      <c r="N124" s="80" t="e">
        <v>#N/A</v>
      </c>
    </row>
    <row r="125" spans="1:14" ht="13.5" customHeight="1">
      <c r="K125" s="78" t="s">
        <v>43</v>
      </c>
      <c r="L125" s="79">
        <v>102.9</v>
      </c>
      <c r="M125" s="79">
        <v>101.6</v>
      </c>
      <c r="N125" s="80" t="e">
        <v>#N/A</v>
      </c>
    </row>
    <row r="126" spans="1:14" ht="13.5" customHeight="1">
      <c r="K126" s="78" t="s">
        <v>44</v>
      </c>
      <c r="L126" s="79">
        <v>102.9</v>
      </c>
      <c r="M126" s="79">
        <v>101.6</v>
      </c>
      <c r="N126" s="80" t="e">
        <v>#N/A</v>
      </c>
    </row>
    <row r="127" spans="1:14" ht="13.5" customHeight="1">
      <c r="K127" s="78" t="s">
        <v>45</v>
      </c>
      <c r="L127" s="79">
        <v>102.9</v>
      </c>
      <c r="M127" s="79">
        <v>101.6</v>
      </c>
      <c r="N127" s="80" t="e">
        <v>#N/A</v>
      </c>
    </row>
    <row r="128" spans="1:14" ht="13.5" customHeight="1">
      <c r="K128" s="78" t="s">
        <v>46</v>
      </c>
      <c r="L128" s="79">
        <v>102.9</v>
      </c>
      <c r="M128" s="79">
        <v>101.6</v>
      </c>
      <c r="N128" s="80" t="e">
        <v>#N/A</v>
      </c>
    </row>
    <row r="129" spans="1:14" ht="13.5" customHeight="1">
      <c r="K129" s="78" t="s">
        <v>47</v>
      </c>
      <c r="L129" s="79">
        <v>102.9</v>
      </c>
      <c r="M129" s="79">
        <v>101.6</v>
      </c>
      <c r="N129" s="80" t="e">
        <v>#N/A</v>
      </c>
    </row>
    <row r="130" spans="1:14" ht="13.5" customHeight="1">
      <c r="K130" s="78" t="s">
        <v>48</v>
      </c>
      <c r="L130" s="79">
        <v>102.9</v>
      </c>
      <c r="M130" s="79">
        <v>101.6</v>
      </c>
      <c r="N130" s="80" t="e">
        <v>#N/A</v>
      </c>
    </row>
    <row r="131" spans="1:14" ht="13.5" customHeight="1">
      <c r="K131" s="78" t="s">
        <v>49</v>
      </c>
      <c r="L131" s="79">
        <v>102.9</v>
      </c>
      <c r="M131" s="79">
        <v>101.6</v>
      </c>
      <c r="N131" s="80" t="e">
        <v>#N/A</v>
      </c>
    </row>
    <row r="132" spans="1:14" ht="13.5" customHeight="1">
      <c r="L132" s="17"/>
      <c r="M132" s="17"/>
      <c r="N132" s="17"/>
    </row>
    <row r="133" spans="1:14" ht="13.5" customHeight="1">
      <c r="A133" t="s">
        <v>7</v>
      </c>
      <c r="L133" s="17"/>
      <c r="M133" s="17"/>
      <c r="N133" s="17"/>
    </row>
    <row r="134" spans="1:14" ht="13.5" customHeight="1">
      <c r="K134" s="87"/>
      <c r="L134" s="87" t="s">
        <v>152</v>
      </c>
      <c r="M134" s="87" t="s">
        <v>153</v>
      </c>
      <c r="N134" s="87" t="s">
        <v>154</v>
      </c>
    </row>
    <row r="135" spans="1:14" ht="2.25" customHeight="1">
      <c r="K135" s="9"/>
      <c r="L135" s="7">
        <v>102</v>
      </c>
      <c r="M135" s="7">
        <v>107.7</v>
      </c>
      <c r="N135" s="15">
        <v>111.4</v>
      </c>
    </row>
    <row r="136" spans="1:14" ht="13.5" customHeight="1">
      <c r="K136" s="78" t="s">
        <v>38</v>
      </c>
      <c r="L136" s="79">
        <v>103.1</v>
      </c>
      <c r="M136" s="79">
        <v>109.1</v>
      </c>
      <c r="N136" s="80">
        <v>111.1</v>
      </c>
    </row>
    <row r="137" spans="1:14" ht="13.5" customHeight="1">
      <c r="K137" s="78" t="s">
        <v>39</v>
      </c>
      <c r="L137" s="79">
        <v>103</v>
      </c>
      <c r="M137" s="79">
        <v>109.7</v>
      </c>
      <c r="N137" s="80">
        <v>111.3</v>
      </c>
    </row>
    <row r="138" spans="1:14" ht="13.5" customHeight="1">
      <c r="K138" s="78" t="s">
        <v>40</v>
      </c>
      <c r="L138" s="79">
        <v>103.9</v>
      </c>
      <c r="M138" s="79">
        <v>110.6</v>
      </c>
      <c r="N138" s="80">
        <v>112</v>
      </c>
    </row>
    <row r="139" spans="1:14" ht="13.5" customHeight="1">
      <c r="K139" s="78" t="s">
        <v>41</v>
      </c>
      <c r="L139" s="79">
        <v>105.3</v>
      </c>
      <c r="M139" s="79">
        <v>111</v>
      </c>
      <c r="N139" s="80" t="e">
        <v>#N/A</v>
      </c>
    </row>
    <row r="140" spans="1:14" ht="13.5" customHeight="1">
      <c r="K140" s="78" t="s">
        <v>42</v>
      </c>
      <c r="L140" s="79">
        <v>106.1</v>
      </c>
      <c r="M140" s="79">
        <v>110.9</v>
      </c>
      <c r="N140" s="80" t="e">
        <v>#N/A</v>
      </c>
    </row>
    <row r="141" spans="1:14" ht="13.5" customHeight="1">
      <c r="K141" s="78" t="s">
        <v>43</v>
      </c>
      <c r="L141" s="79">
        <v>105.4</v>
      </c>
      <c r="M141" s="79">
        <v>110.5</v>
      </c>
      <c r="N141" s="80" t="e">
        <v>#N/A</v>
      </c>
    </row>
    <row r="142" spans="1:14" ht="13.5" customHeight="1">
      <c r="K142" s="78" t="s">
        <v>44</v>
      </c>
      <c r="L142" s="79">
        <v>107.2</v>
      </c>
      <c r="M142" s="79">
        <v>111.1</v>
      </c>
      <c r="N142" s="80" t="e">
        <v>#N/A</v>
      </c>
    </row>
    <row r="143" spans="1:14" ht="13.5" customHeight="1">
      <c r="K143" s="78" t="s">
        <v>45</v>
      </c>
      <c r="L143" s="79">
        <v>109</v>
      </c>
      <c r="M143" s="79">
        <v>113</v>
      </c>
      <c r="N143" s="80" t="e">
        <v>#N/A</v>
      </c>
    </row>
    <row r="144" spans="1:14" ht="13.5" customHeight="1">
      <c r="K144" s="78" t="s">
        <v>46</v>
      </c>
      <c r="L144" s="79">
        <v>107.7</v>
      </c>
      <c r="M144" s="79">
        <v>111.1</v>
      </c>
      <c r="N144" s="80" t="e">
        <v>#N/A</v>
      </c>
    </row>
    <row r="145" spans="1:14" ht="13.5" customHeight="1">
      <c r="K145" s="78" t="s">
        <v>47</v>
      </c>
      <c r="L145" s="79">
        <v>107.6</v>
      </c>
      <c r="M145" s="79">
        <v>111.9</v>
      </c>
      <c r="N145" s="80" t="e">
        <v>#N/A</v>
      </c>
    </row>
    <row r="146" spans="1:14" ht="13.5" customHeight="1">
      <c r="K146" s="78" t="s">
        <v>48</v>
      </c>
      <c r="L146" s="79">
        <v>107.7</v>
      </c>
      <c r="M146" s="79">
        <v>111.7</v>
      </c>
      <c r="N146" s="80" t="e">
        <v>#N/A</v>
      </c>
    </row>
    <row r="147" spans="1:14" ht="13.5" customHeight="1">
      <c r="K147" s="78" t="s">
        <v>49</v>
      </c>
      <c r="L147" s="79">
        <v>107.7</v>
      </c>
      <c r="M147" s="79">
        <v>111.4</v>
      </c>
      <c r="N147" s="80" t="e">
        <v>#N/A</v>
      </c>
    </row>
    <row r="148" spans="1:14" ht="13.5" customHeight="1">
      <c r="L148" s="17"/>
      <c r="M148" s="17"/>
      <c r="N148" s="17"/>
    </row>
    <row r="149" spans="1:14" ht="13.5" customHeight="1">
      <c r="L149" s="17"/>
      <c r="M149" s="17"/>
      <c r="N149" s="17"/>
    </row>
    <row r="150" spans="1:14" ht="13.5" customHeight="1">
      <c r="A150" t="s">
        <v>8</v>
      </c>
      <c r="L150" s="17"/>
      <c r="M150" s="17"/>
      <c r="N150" s="17"/>
    </row>
    <row r="151" spans="1:14" ht="13.5" customHeight="1">
      <c r="K151" s="87"/>
      <c r="L151" s="87" t="s">
        <v>152</v>
      </c>
      <c r="M151" s="87" t="s">
        <v>153</v>
      </c>
      <c r="N151" s="87" t="s">
        <v>154</v>
      </c>
    </row>
    <row r="152" spans="1:14" ht="1.5" customHeight="1">
      <c r="K152" s="9"/>
      <c r="L152" s="7">
        <v>100.4</v>
      </c>
      <c r="M152" s="7">
        <v>103.2</v>
      </c>
      <c r="N152" s="15">
        <v>103.8</v>
      </c>
    </row>
    <row r="153" spans="1:14" ht="13.5" customHeight="1">
      <c r="K153" s="78" t="s">
        <v>38</v>
      </c>
      <c r="L153" s="79">
        <v>100.9</v>
      </c>
      <c r="M153" s="79">
        <v>103.4</v>
      </c>
      <c r="N153" s="80">
        <v>105.2</v>
      </c>
    </row>
    <row r="154" spans="1:14" ht="13.5" customHeight="1">
      <c r="K154" s="78" t="s">
        <v>39</v>
      </c>
      <c r="L154" s="79">
        <v>101.4</v>
      </c>
      <c r="M154" s="79">
        <v>103.6</v>
      </c>
      <c r="N154" s="80">
        <v>105.2</v>
      </c>
    </row>
    <row r="155" spans="1:14" ht="13.5" customHeight="1">
      <c r="K155" s="78" t="s">
        <v>40</v>
      </c>
      <c r="L155" s="79">
        <v>101.4</v>
      </c>
      <c r="M155" s="79">
        <v>103.4</v>
      </c>
      <c r="N155" s="80">
        <v>104.8</v>
      </c>
    </row>
    <row r="156" spans="1:14" ht="13.5" customHeight="1">
      <c r="K156" s="78" t="s">
        <v>41</v>
      </c>
      <c r="L156" s="79">
        <v>101.6</v>
      </c>
      <c r="M156" s="79">
        <v>103.4</v>
      </c>
      <c r="N156" s="80" t="e">
        <v>#N/A</v>
      </c>
    </row>
    <row r="157" spans="1:14" ht="13.5" customHeight="1">
      <c r="K157" s="78" t="s">
        <v>42</v>
      </c>
      <c r="L157" s="79">
        <v>102.6</v>
      </c>
      <c r="M157" s="79">
        <v>103.8</v>
      </c>
      <c r="N157" s="80" t="e">
        <v>#N/A</v>
      </c>
    </row>
    <row r="158" spans="1:14" ht="13.5" customHeight="1">
      <c r="K158" s="78" t="s">
        <v>43</v>
      </c>
      <c r="L158" s="79">
        <v>102.8</v>
      </c>
      <c r="M158" s="79">
        <v>103.7</v>
      </c>
      <c r="N158" s="80" t="e">
        <v>#N/A</v>
      </c>
    </row>
    <row r="159" spans="1:14" ht="13.5" customHeight="1">
      <c r="K159" s="78" t="s">
        <v>44</v>
      </c>
      <c r="L159" s="79">
        <v>102.6</v>
      </c>
      <c r="M159" s="79">
        <v>103.6</v>
      </c>
      <c r="N159" s="80" t="e">
        <v>#N/A</v>
      </c>
    </row>
    <row r="160" spans="1:14" ht="13.5" customHeight="1">
      <c r="K160" s="78" t="s">
        <v>45</v>
      </c>
      <c r="L160" s="79">
        <v>102.8</v>
      </c>
      <c r="M160" s="79">
        <v>103.6</v>
      </c>
      <c r="N160" s="80" t="e">
        <v>#N/A</v>
      </c>
    </row>
    <row r="161" spans="4:14" ht="13.5" customHeight="1">
      <c r="K161" s="78" t="s">
        <v>46</v>
      </c>
      <c r="L161" s="79">
        <v>102.9</v>
      </c>
      <c r="M161" s="79">
        <v>104.2</v>
      </c>
      <c r="N161" s="80" t="e">
        <v>#N/A</v>
      </c>
    </row>
    <row r="162" spans="4:14" ht="13.5" customHeight="1">
      <c r="K162" s="78" t="s">
        <v>47</v>
      </c>
      <c r="L162" s="79">
        <v>103.2</v>
      </c>
      <c r="M162" s="79">
        <v>104.5</v>
      </c>
      <c r="N162" s="80" t="e">
        <v>#N/A</v>
      </c>
    </row>
    <row r="163" spans="4:14" ht="13.5" customHeight="1">
      <c r="K163" s="78" t="s">
        <v>48</v>
      </c>
      <c r="L163" s="79">
        <v>103.2</v>
      </c>
      <c r="M163" s="79">
        <v>104.1</v>
      </c>
      <c r="N163" s="80" t="e">
        <v>#N/A</v>
      </c>
    </row>
    <row r="164" spans="4:14" ht="13.5" customHeight="1">
      <c r="K164" s="78" t="s">
        <v>49</v>
      </c>
      <c r="L164" s="79">
        <v>103.2</v>
      </c>
      <c r="M164" s="79">
        <v>103.8</v>
      </c>
      <c r="N164" s="80" t="e">
        <v>#N/A</v>
      </c>
    </row>
    <row r="166" spans="4:14">
      <c r="D166" s="3"/>
      <c r="E166" s="3"/>
      <c r="F166" s="3"/>
      <c r="G166" s="4"/>
    </row>
  </sheetData>
  <phoneticPr fontId="1"/>
  <conditionalFormatting sqref="N6:N8">
    <cfRule type="cellIs" dxfId="30" priority="24" stopIfTrue="1" operator="between">
      <formula>0</formula>
      <formula>200</formula>
    </cfRule>
  </conditionalFormatting>
  <conditionalFormatting sqref="N9:N17">
    <cfRule type="cellIs" dxfId="29" priority="23" stopIfTrue="1" operator="between">
      <formula>0</formula>
      <formula>200</formula>
    </cfRule>
  </conditionalFormatting>
  <conditionalFormatting sqref="N22:N24">
    <cfRule type="cellIs" dxfId="28" priority="18" stopIfTrue="1" operator="between">
      <formula>0</formula>
      <formula>200</formula>
    </cfRule>
  </conditionalFormatting>
  <conditionalFormatting sqref="N25:N33">
    <cfRule type="cellIs" dxfId="27" priority="17" stopIfTrue="1" operator="between">
      <formula>0</formula>
      <formula>200</formula>
    </cfRule>
  </conditionalFormatting>
  <conditionalFormatting sqref="N38:N40">
    <cfRule type="cellIs" dxfId="26" priority="16" stopIfTrue="1" operator="between">
      <formula>0</formula>
      <formula>200</formula>
    </cfRule>
  </conditionalFormatting>
  <conditionalFormatting sqref="N41:N49">
    <cfRule type="cellIs" dxfId="25" priority="15" stopIfTrue="1" operator="between">
      <formula>0</formula>
      <formula>200</formula>
    </cfRule>
  </conditionalFormatting>
  <conditionalFormatting sqref="N54:N56">
    <cfRule type="cellIs" dxfId="24" priority="14" stopIfTrue="1" operator="between">
      <formula>0</formula>
      <formula>200</formula>
    </cfRule>
  </conditionalFormatting>
  <conditionalFormatting sqref="N57:N65">
    <cfRule type="cellIs" dxfId="23" priority="13" stopIfTrue="1" operator="between">
      <formula>0</formula>
      <formula>200</formula>
    </cfRule>
  </conditionalFormatting>
  <conditionalFormatting sqref="N70:N72">
    <cfRule type="cellIs" dxfId="22" priority="12" stopIfTrue="1" operator="between">
      <formula>0</formula>
      <formula>200</formula>
    </cfRule>
  </conditionalFormatting>
  <conditionalFormatting sqref="N73:N81">
    <cfRule type="cellIs" dxfId="21" priority="11" stopIfTrue="1" operator="between">
      <formula>0</formula>
      <formula>200</formula>
    </cfRule>
  </conditionalFormatting>
  <conditionalFormatting sqref="N88:N90">
    <cfRule type="cellIs" dxfId="20" priority="10" stopIfTrue="1" operator="between">
      <formula>0</formula>
      <formula>200</formula>
    </cfRule>
  </conditionalFormatting>
  <conditionalFormatting sqref="N91:N99">
    <cfRule type="cellIs" dxfId="19" priority="9" stopIfTrue="1" operator="between">
      <formula>0</formula>
      <formula>200</formula>
    </cfRule>
  </conditionalFormatting>
  <conditionalFormatting sqref="N104:N106">
    <cfRule type="cellIs" dxfId="18" priority="8" stopIfTrue="1" operator="between">
      <formula>0</formula>
      <formula>200</formula>
    </cfRule>
  </conditionalFormatting>
  <conditionalFormatting sqref="N107:N115">
    <cfRule type="cellIs" dxfId="17" priority="7" stopIfTrue="1" operator="between">
      <formula>0</formula>
      <formula>200</formula>
    </cfRule>
  </conditionalFormatting>
  <conditionalFormatting sqref="N120:N122">
    <cfRule type="cellIs" dxfId="16" priority="6" stopIfTrue="1" operator="between">
      <formula>0</formula>
      <formula>200</formula>
    </cfRule>
  </conditionalFormatting>
  <conditionalFormatting sqref="N123:N131">
    <cfRule type="cellIs" dxfId="15" priority="5" stopIfTrue="1" operator="between">
      <formula>0</formula>
      <formula>200</formula>
    </cfRule>
  </conditionalFormatting>
  <conditionalFormatting sqref="N136:N138">
    <cfRule type="cellIs" dxfId="14" priority="4" stopIfTrue="1" operator="between">
      <formula>0</formula>
      <formula>200</formula>
    </cfRule>
  </conditionalFormatting>
  <conditionalFormatting sqref="N139:N147">
    <cfRule type="cellIs" dxfId="13" priority="3" stopIfTrue="1" operator="between">
      <formula>0</formula>
      <formula>200</formula>
    </cfRule>
  </conditionalFormatting>
  <conditionalFormatting sqref="N153:N155">
    <cfRule type="cellIs" dxfId="12" priority="2" stopIfTrue="1" operator="between">
      <formula>0</formula>
      <formula>200</formula>
    </cfRule>
  </conditionalFormatting>
  <conditionalFormatting sqref="N156:N164">
    <cfRule type="cellIs" dxfId="11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</sheetPr>
  <dimension ref="A1:BI125"/>
  <sheetViews>
    <sheetView view="pageBreakPreview" zoomScale="68" zoomScaleNormal="64" zoomScaleSheetLayoutView="68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3.5"/>
  <cols>
    <col min="1" max="1" width="15.625" style="70" customWidth="1"/>
    <col min="2" max="12" width="10.75" style="70" customWidth="1"/>
    <col min="13" max="13" width="10.75" style="8" customWidth="1"/>
    <col min="14" max="14" width="15.625" style="8" customWidth="1"/>
    <col min="15" max="24" width="12.625" style="70" customWidth="1"/>
    <col min="25" max="25" width="19.125" style="70" customWidth="1"/>
    <col min="26" max="37" width="10.75" style="70" customWidth="1"/>
    <col min="38" max="38" width="19.125" style="70" customWidth="1"/>
    <col min="39" max="48" width="12.625" style="70" customWidth="1"/>
    <col min="49" max="16384" width="9" style="70"/>
  </cols>
  <sheetData>
    <row r="1" spans="1:49" s="58" customFormat="1" ht="24.95" customHeight="1" thickBot="1">
      <c r="A1" s="53" t="s">
        <v>75</v>
      </c>
      <c r="B1" s="54"/>
      <c r="C1" s="54"/>
      <c r="D1" s="54"/>
      <c r="E1" s="54"/>
      <c r="F1" s="54"/>
      <c r="G1" s="40"/>
      <c r="H1" s="55"/>
      <c r="I1" s="40"/>
      <c r="J1" s="40"/>
      <c r="K1" s="40"/>
      <c r="L1" s="40"/>
      <c r="M1" s="56" t="s">
        <v>77</v>
      </c>
      <c r="N1" s="53" t="s">
        <v>78</v>
      </c>
      <c r="O1" s="40"/>
      <c r="P1" s="40"/>
      <c r="Q1" s="40"/>
      <c r="R1" s="40"/>
      <c r="S1" s="40"/>
      <c r="T1" s="40"/>
      <c r="U1" s="40"/>
      <c r="V1" s="57"/>
      <c r="W1" s="57"/>
      <c r="X1" s="56" t="s">
        <v>76</v>
      </c>
      <c r="Y1" s="53" t="s">
        <v>79</v>
      </c>
      <c r="Z1" s="54"/>
      <c r="AA1" s="54"/>
      <c r="AB1" s="54"/>
      <c r="AC1" s="54"/>
      <c r="AD1" s="54"/>
      <c r="AE1" s="40"/>
      <c r="AF1" s="40"/>
      <c r="AG1" s="40"/>
      <c r="AH1" s="40"/>
      <c r="AI1" s="40"/>
      <c r="AJ1" s="40"/>
      <c r="AK1" s="56"/>
      <c r="AL1" s="53" t="s">
        <v>80</v>
      </c>
      <c r="AM1" s="40"/>
      <c r="AN1" s="40"/>
      <c r="AO1" s="40"/>
      <c r="AP1" s="40"/>
      <c r="AQ1" s="40"/>
      <c r="AR1" s="40"/>
      <c r="AS1" s="40"/>
      <c r="AT1" s="57"/>
      <c r="AU1" s="57"/>
      <c r="AV1" s="56"/>
    </row>
    <row r="2" spans="1:49" s="13" customFormat="1" ht="24.95" customHeight="1">
      <c r="A2" s="288" t="s">
        <v>28</v>
      </c>
      <c r="B2" s="59" t="s">
        <v>13</v>
      </c>
      <c r="C2" s="59"/>
      <c r="D2" s="60"/>
      <c r="E2" s="61"/>
      <c r="F2" s="62" t="s">
        <v>14</v>
      </c>
      <c r="G2" s="63"/>
      <c r="H2" s="63"/>
      <c r="I2" s="63"/>
      <c r="J2" s="63"/>
      <c r="K2" s="63"/>
      <c r="L2" s="63"/>
      <c r="M2" s="64"/>
      <c r="N2" s="288" t="s">
        <v>28</v>
      </c>
      <c r="O2" s="63" t="s">
        <v>26</v>
      </c>
      <c r="P2" s="63"/>
      <c r="Q2" s="63"/>
      <c r="R2" s="63"/>
      <c r="S2" s="63"/>
      <c r="T2" s="63"/>
      <c r="U2" s="63"/>
      <c r="V2" s="63"/>
      <c r="W2" s="63"/>
      <c r="X2" s="64"/>
      <c r="Y2" s="288" t="s">
        <v>28</v>
      </c>
      <c r="Z2" s="59" t="s">
        <v>13</v>
      </c>
      <c r="AA2" s="59"/>
      <c r="AB2" s="60"/>
      <c r="AC2" s="61"/>
      <c r="AD2" s="62" t="s">
        <v>14</v>
      </c>
      <c r="AE2" s="63"/>
      <c r="AF2" s="63"/>
      <c r="AG2" s="63"/>
      <c r="AH2" s="63"/>
      <c r="AI2" s="63"/>
      <c r="AJ2" s="63"/>
      <c r="AK2" s="64"/>
      <c r="AL2" s="288" t="s">
        <v>28</v>
      </c>
      <c r="AM2" s="63" t="s">
        <v>26</v>
      </c>
      <c r="AN2" s="63"/>
      <c r="AO2" s="63"/>
      <c r="AP2" s="63"/>
      <c r="AQ2" s="63"/>
      <c r="AR2" s="63"/>
      <c r="AS2" s="63"/>
      <c r="AT2" s="63"/>
      <c r="AU2" s="63"/>
      <c r="AV2" s="64"/>
    </row>
    <row r="3" spans="1:49" s="68" customFormat="1" ht="69.95" customHeight="1">
      <c r="A3" s="289"/>
      <c r="B3" s="52" t="s">
        <v>25</v>
      </c>
      <c r="C3" s="48" t="s">
        <v>29</v>
      </c>
      <c r="D3" s="48" t="s">
        <v>62</v>
      </c>
      <c r="E3" s="49" t="s">
        <v>33</v>
      </c>
      <c r="F3" s="50" t="s">
        <v>25</v>
      </c>
      <c r="G3" s="51" t="s">
        <v>30</v>
      </c>
      <c r="H3" s="51" t="s">
        <v>33</v>
      </c>
      <c r="I3" s="51" t="s">
        <v>31</v>
      </c>
      <c r="J3" s="48" t="s">
        <v>62</v>
      </c>
      <c r="K3" s="51" t="s">
        <v>32</v>
      </c>
      <c r="L3" s="65" t="s">
        <v>15</v>
      </c>
      <c r="M3" s="66" t="s">
        <v>27</v>
      </c>
      <c r="N3" s="289"/>
      <c r="O3" s="65" t="s">
        <v>16</v>
      </c>
      <c r="P3" s="65" t="s">
        <v>17</v>
      </c>
      <c r="Q3" s="65" t="s">
        <v>18</v>
      </c>
      <c r="R3" s="65" t="s">
        <v>19</v>
      </c>
      <c r="S3" s="65" t="s">
        <v>36</v>
      </c>
      <c r="T3" s="65" t="s">
        <v>20</v>
      </c>
      <c r="U3" s="65" t="s">
        <v>21</v>
      </c>
      <c r="V3" s="65" t="s">
        <v>22</v>
      </c>
      <c r="W3" s="65" t="s">
        <v>23</v>
      </c>
      <c r="X3" s="67" t="s">
        <v>24</v>
      </c>
      <c r="Y3" s="289"/>
      <c r="Z3" s="52" t="s">
        <v>25</v>
      </c>
      <c r="AA3" s="48" t="s">
        <v>29</v>
      </c>
      <c r="AB3" s="48" t="s">
        <v>62</v>
      </c>
      <c r="AC3" s="49" t="s">
        <v>33</v>
      </c>
      <c r="AD3" s="50" t="s">
        <v>25</v>
      </c>
      <c r="AE3" s="51" t="s">
        <v>30</v>
      </c>
      <c r="AF3" s="51" t="s">
        <v>33</v>
      </c>
      <c r="AG3" s="51" t="s">
        <v>31</v>
      </c>
      <c r="AH3" s="48" t="s">
        <v>62</v>
      </c>
      <c r="AI3" s="51" t="s">
        <v>32</v>
      </c>
      <c r="AJ3" s="65" t="s">
        <v>15</v>
      </c>
      <c r="AK3" s="66" t="s">
        <v>27</v>
      </c>
      <c r="AL3" s="289"/>
      <c r="AM3" s="65" t="s">
        <v>16</v>
      </c>
      <c r="AN3" s="65" t="s">
        <v>17</v>
      </c>
      <c r="AO3" s="65" t="s">
        <v>18</v>
      </c>
      <c r="AP3" s="65" t="s">
        <v>19</v>
      </c>
      <c r="AQ3" s="65" t="s">
        <v>36</v>
      </c>
      <c r="AR3" s="65" t="s">
        <v>20</v>
      </c>
      <c r="AS3" s="65" t="s">
        <v>21</v>
      </c>
      <c r="AT3" s="65" t="s">
        <v>22</v>
      </c>
      <c r="AU3" s="65" t="s">
        <v>23</v>
      </c>
      <c r="AV3" s="67" t="s">
        <v>24</v>
      </c>
    </row>
    <row r="4" spans="1:49" s="13" customFormat="1" ht="20.100000000000001" customHeight="1">
      <c r="A4" s="93" t="s">
        <v>12</v>
      </c>
      <c r="B4" s="18">
        <v>10000</v>
      </c>
      <c r="C4" s="19">
        <v>9604</v>
      </c>
      <c r="D4" s="19">
        <v>8892</v>
      </c>
      <c r="E4" s="20">
        <v>8420</v>
      </c>
      <c r="F4" s="21">
        <v>10000</v>
      </c>
      <c r="G4" s="94">
        <v>9590</v>
      </c>
      <c r="H4" s="94">
        <v>8292</v>
      </c>
      <c r="I4" s="94">
        <v>7882</v>
      </c>
      <c r="J4" s="94">
        <v>8883</v>
      </c>
      <c r="K4" s="94">
        <v>6760</v>
      </c>
      <c r="L4" s="94">
        <v>410</v>
      </c>
      <c r="M4" s="95">
        <v>707</v>
      </c>
      <c r="N4" s="93" t="s">
        <v>12</v>
      </c>
      <c r="O4" s="19">
        <v>2636</v>
      </c>
      <c r="P4" s="19">
        <v>2285</v>
      </c>
      <c r="Q4" s="19">
        <v>721</v>
      </c>
      <c r="R4" s="19">
        <v>355</v>
      </c>
      <c r="S4" s="19">
        <v>340</v>
      </c>
      <c r="T4" s="19">
        <v>543</v>
      </c>
      <c r="U4" s="19">
        <v>1321</v>
      </c>
      <c r="V4" s="19">
        <v>273</v>
      </c>
      <c r="W4" s="19">
        <v>921</v>
      </c>
      <c r="X4" s="19">
        <v>605</v>
      </c>
      <c r="Y4" s="93" t="s">
        <v>12</v>
      </c>
      <c r="Z4" s="18">
        <v>10000</v>
      </c>
      <c r="AA4" s="19">
        <v>9604</v>
      </c>
      <c r="AB4" s="19">
        <v>8892</v>
      </c>
      <c r="AC4" s="20">
        <v>8420</v>
      </c>
      <c r="AD4" s="21">
        <v>10000</v>
      </c>
      <c r="AE4" s="94">
        <v>9590</v>
      </c>
      <c r="AF4" s="94">
        <v>8292</v>
      </c>
      <c r="AG4" s="94">
        <v>7882</v>
      </c>
      <c r="AH4" s="94">
        <v>8883</v>
      </c>
      <c r="AI4" s="94">
        <v>6760</v>
      </c>
      <c r="AJ4" s="94">
        <v>410</v>
      </c>
      <c r="AK4" s="94">
        <v>707</v>
      </c>
      <c r="AL4" s="93" t="s">
        <v>12</v>
      </c>
      <c r="AM4" s="18">
        <v>2636</v>
      </c>
      <c r="AN4" s="19">
        <v>2285</v>
      </c>
      <c r="AO4" s="19">
        <v>721</v>
      </c>
      <c r="AP4" s="19">
        <v>355</v>
      </c>
      <c r="AQ4" s="19">
        <v>340</v>
      </c>
      <c r="AR4" s="19">
        <v>543</v>
      </c>
      <c r="AS4" s="19">
        <v>1321</v>
      </c>
      <c r="AT4" s="19">
        <v>273</v>
      </c>
      <c r="AU4" s="19">
        <v>921</v>
      </c>
      <c r="AV4" s="19">
        <v>605</v>
      </c>
    </row>
    <row r="5" spans="1:49" s="13" customFormat="1" ht="20.100000000000001" customHeight="1">
      <c r="A5" s="96" t="s">
        <v>11</v>
      </c>
      <c r="B5" s="24">
        <v>582</v>
      </c>
      <c r="C5" s="23">
        <v>522</v>
      </c>
      <c r="D5" s="23">
        <v>517</v>
      </c>
      <c r="E5" s="35">
        <v>581</v>
      </c>
      <c r="F5" s="22">
        <v>582</v>
      </c>
      <c r="G5" s="23">
        <v>522</v>
      </c>
      <c r="H5" s="23">
        <v>581</v>
      </c>
      <c r="I5" s="23">
        <v>521</v>
      </c>
      <c r="J5" s="23">
        <v>517</v>
      </c>
      <c r="K5" s="23">
        <v>350</v>
      </c>
      <c r="L5" s="23">
        <v>60</v>
      </c>
      <c r="M5" s="23">
        <v>5</v>
      </c>
      <c r="N5" s="96" t="s">
        <v>11</v>
      </c>
      <c r="O5" s="23">
        <v>236</v>
      </c>
      <c r="P5" s="23">
        <v>21</v>
      </c>
      <c r="Q5" s="23">
        <v>6</v>
      </c>
      <c r="R5" s="23">
        <v>48</v>
      </c>
      <c r="S5" s="23">
        <v>64</v>
      </c>
      <c r="T5" s="23">
        <v>29</v>
      </c>
      <c r="U5" s="23">
        <v>42</v>
      </c>
      <c r="V5" s="23">
        <v>14</v>
      </c>
      <c r="W5" s="23">
        <v>74</v>
      </c>
      <c r="X5" s="23">
        <v>48</v>
      </c>
      <c r="Y5" s="96" t="s">
        <v>11</v>
      </c>
      <c r="Z5" s="24">
        <v>582</v>
      </c>
      <c r="AA5" s="23">
        <v>522</v>
      </c>
      <c r="AB5" s="23">
        <v>517</v>
      </c>
      <c r="AC5" s="35">
        <v>581</v>
      </c>
      <c r="AD5" s="22">
        <v>582</v>
      </c>
      <c r="AE5" s="23">
        <v>522</v>
      </c>
      <c r="AF5" s="23">
        <v>581</v>
      </c>
      <c r="AG5" s="23">
        <v>521</v>
      </c>
      <c r="AH5" s="23">
        <v>517</v>
      </c>
      <c r="AI5" s="23">
        <v>350</v>
      </c>
      <c r="AJ5" s="23">
        <v>60</v>
      </c>
      <c r="AK5" s="23">
        <v>5</v>
      </c>
      <c r="AL5" s="96" t="s">
        <v>11</v>
      </c>
      <c r="AM5" s="24">
        <v>236</v>
      </c>
      <c r="AN5" s="23">
        <v>21</v>
      </c>
      <c r="AO5" s="23">
        <v>6</v>
      </c>
      <c r="AP5" s="23">
        <v>48</v>
      </c>
      <c r="AQ5" s="23">
        <v>64</v>
      </c>
      <c r="AR5" s="23">
        <v>29</v>
      </c>
      <c r="AS5" s="23">
        <v>42</v>
      </c>
      <c r="AT5" s="23">
        <v>14</v>
      </c>
      <c r="AU5" s="23">
        <v>74</v>
      </c>
      <c r="AV5" s="23">
        <v>48</v>
      </c>
    </row>
    <row r="6" spans="1:49" s="13" customFormat="1" ht="20.100000000000001" customHeight="1">
      <c r="A6" s="225" t="s">
        <v>127</v>
      </c>
      <c r="B6" s="98"/>
      <c r="C6" s="99"/>
      <c r="D6" s="99"/>
      <c r="E6" s="100"/>
      <c r="F6" s="101"/>
      <c r="G6" s="101"/>
      <c r="H6" s="101"/>
      <c r="I6" s="101"/>
      <c r="J6" s="101"/>
      <c r="K6" s="102"/>
      <c r="L6" s="99"/>
      <c r="M6" s="102"/>
      <c r="N6" s="225" t="s">
        <v>127</v>
      </c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12" t="s">
        <v>128</v>
      </c>
      <c r="Z6" s="98"/>
      <c r="AA6" s="102"/>
      <c r="AB6" s="102"/>
      <c r="AC6" s="100"/>
      <c r="AD6" s="103"/>
      <c r="AE6" s="102"/>
      <c r="AF6" s="102"/>
      <c r="AG6" s="102"/>
      <c r="AH6" s="102"/>
      <c r="AI6" s="102"/>
      <c r="AJ6" s="102"/>
      <c r="AK6" s="102"/>
      <c r="AL6" s="112" t="s">
        <v>128</v>
      </c>
      <c r="AM6" s="98"/>
      <c r="AN6" s="102"/>
      <c r="AO6" s="102"/>
      <c r="AP6" s="102"/>
      <c r="AQ6" s="102"/>
      <c r="AR6" s="102"/>
      <c r="AS6" s="102"/>
      <c r="AT6" s="102"/>
      <c r="AU6" s="102"/>
      <c r="AV6" s="102"/>
    </row>
    <row r="7" spans="1:49" s="13" customFormat="1" ht="20.100000000000001" customHeight="1">
      <c r="A7" s="97" t="s">
        <v>142</v>
      </c>
      <c r="B7" s="98">
        <v>96.8</v>
      </c>
      <c r="C7" s="99">
        <v>97.6</v>
      </c>
      <c r="D7" s="99">
        <v>97.7</v>
      </c>
      <c r="E7" s="100">
        <v>95.7</v>
      </c>
      <c r="F7" s="101">
        <v>96.3</v>
      </c>
      <c r="G7" s="99">
        <v>96.8</v>
      </c>
      <c r="H7" s="101">
        <v>95</v>
      </c>
      <c r="I7" s="101">
        <v>95.5</v>
      </c>
      <c r="J7" s="101" t="s">
        <v>37</v>
      </c>
      <c r="K7" s="102">
        <v>98.8</v>
      </c>
      <c r="L7" s="99">
        <v>85.7</v>
      </c>
      <c r="M7" s="102">
        <v>93.9</v>
      </c>
      <c r="N7" s="97" t="s">
        <v>142</v>
      </c>
      <c r="O7" s="101">
        <v>91.5</v>
      </c>
      <c r="P7" s="101">
        <v>101.9</v>
      </c>
      <c r="Q7" s="101">
        <v>89.1</v>
      </c>
      <c r="R7" s="101">
        <v>101.1</v>
      </c>
      <c r="S7" s="102">
        <v>90.1</v>
      </c>
      <c r="T7" s="101">
        <v>98</v>
      </c>
      <c r="U7" s="101">
        <v>102.1</v>
      </c>
      <c r="V7" s="101">
        <v>102.6</v>
      </c>
      <c r="W7" s="101">
        <v>98.4</v>
      </c>
      <c r="X7" s="101">
        <v>89.8</v>
      </c>
      <c r="Y7" s="97" t="s">
        <v>142</v>
      </c>
      <c r="Z7" s="98">
        <v>1.4</v>
      </c>
      <c r="AA7" s="102">
        <v>1.5</v>
      </c>
      <c r="AB7" s="102">
        <v>0.8</v>
      </c>
      <c r="AC7" s="100">
        <v>1.6</v>
      </c>
      <c r="AD7" s="103">
        <v>1.7</v>
      </c>
      <c r="AE7" s="102">
        <v>1.9</v>
      </c>
      <c r="AF7" s="102">
        <v>2</v>
      </c>
      <c r="AG7" s="102">
        <v>2.2000000000000002</v>
      </c>
      <c r="AH7" s="102" t="s">
        <v>37</v>
      </c>
      <c r="AI7" s="102">
        <v>0.6</v>
      </c>
      <c r="AJ7" s="102">
        <v>-0.1</v>
      </c>
      <c r="AK7" s="102">
        <v>7.3</v>
      </c>
      <c r="AL7" s="97" t="s">
        <v>142</v>
      </c>
      <c r="AM7" s="98">
        <v>2.9</v>
      </c>
      <c r="AN7" s="102">
        <v>0.8</v>
      </c>
      <c r="AO7" s="102">
        <v>5.4</v>
      </c>
      <c r="AP7" s="102">
        <v>0</v>
      </c>
      <c r="AQ7" s="102">
        <v>2.8</v>
      </c>
      <c r="AR7" s="102">
        <v>-0.4</v>
      </c>
      <c r="AS7" s="102">
        <v>2</v>
      </c>
      <c r="AT7" s="102">
        <v>1.2</v>
      </c>
      <c r="AU7" s="102">
        <v>-0.7</v>
      </c>
      <c r="AV7" s="102">
        <v>0.4</v>
      </c>
    </row>
    <row r="8" spans="1:49" s="13" customFormat="1" ht="20.100000000000001" customHeight="1">
      <c r="A8" s="97">
        <v>21</v>
      </c>
      <c r="B8" s="98">
        <v>95.5</v>
      </c>
      <c r="C8" s="99">
        <v>96.4</v>
      </c>
      <c r="D8" s="99">
        <v>97.4</v>
      </c>
      <c r="E8" s="100">
        <v>94.3</v>
      </c>
      <c r="F8" s="101">
        <v>95.7</v>
      </c>
      <c r="G8" s="99">
        <v>96.3</v>
      </c>
      <c r="H8" s="101">
        <v>93.8</v>
      </c>
      <c r="I8" s="101">
        <v>94.5</v>
      </c>
      <c r="J8" s="101" t="s">
        <v>37</v>
      </c>
      <c r="K8" s="102">
        <v>98.9</v>
      </c>
      <c r="L8" s="101">
        <v>83.3</v>
      </c>
      <c r="M8" s="102">
        <v>85.6</v>
      </c>
      <c r="N8" s="97">
        <v>21</v>
      </c>
      <c r="O8" s="101">
        <v>91.7</v>
      </c>
      <c r="P8" s="101">
        <v>103.8</v>
      </c>
      <c r="Q8" s="101">
        <v>86.9</v>
      </c>
      <c r="R8" s="101">
        <v>100.1</v>
      </c>
      <c r="S8" s="101">
        <v>90.4</v>
      </c>
      <c r="T8" s="101">
        <v>97.2</v>
      </c>
      <c r="U8" s="101">
        <v>97.2</v>
      </c>
      <c r="V8" s="101">
        <v>101.5</v>
      </c>
      <c r="W8" s="101">
        <v>96.4</v>
      </c>
      <c r="X8" s="101">
        <v>89.6</v>
      </c>
      <c r="Y8" s="97">
        <v>21</v>
      </c>
      <c r="Z8" s="98">
        <v>-1.4</v>
      </c>
      <c r="AA8" s="102">
        <v>-1.3</v>
      </c>
      <c r="AB8" s="102">
        <v>-0.4</v>
      </c>
      <c r="AC8" s="100">
        <v>-1.5</v>
      </c>
      <c r="AD8" s="103">
        <v>-0.6</v>
      </c>
      <c r="AE8" s="102">
        <v>-0.5</v>
      </c>
      <c r="AF8" s="102">
        <v>-1.2</v>
      </c>
      <c r="AG8" s="102">
        <v>-1.1000000000000001</v>
      </c>
      <c r="AH8" s="102" t="s">
        <v>37</v>
      </c>
      <c r="AI8" s="102">
        <v>0.1</v>
      </c>
      <c r="AJ8" s="102">
        <v>-2.9</v>
      </c>
      <c r="AK8" s="102">
        <v>-8.8000000000000007</v>
      </c>
      <c r="AL8" s="97">
        <v>21</v>
      </c>
      <c r="AM8" s="98">
        <v>0.2</v>
      </c>
      <c r="AN8" s="102">
        <v>1.9</v>
      </c>
      <c r="AO8" s="102">
        <v>-2.5</v>
      </c>
      <c r="AP8" s="102">
        <v>-1</v>
      </c>
      <c r="AQ8" s="102">
        <v>0.3</v>
      </c>
      <c r="AR8" s="102">
        <v>-0.8</v>
      </c>
      <c r="AS8" s="102">
        <v>-4.8</v>
      </c>
      <c r="AT8" s="102">
        <v>-1.1000000000000001</v>
      </c>
      <c r="AU8" s="102">
        <v>-2</v>
      </c>
      <c r="AV8" s="102">
        <v>-0.2</v>
      </c>
    </row>
    <row r="9" spans="1:49" s="13" customFormat="1" ht="20.100000000000001" customHeight="1">
      <c r="A9" s="97">
        <v>22</v>
      </c>
      <c r="B9" s="98">
        <v>94.8</v>
      </c>
      <c r="C9" s="99">
        <v>95.4</v>
      </c>
      <c r="D9" s="99">
        <v>96.1</v>
      </c>
      <c r="E9" s="100">
        <v>93.5</v>
      </c>
      <c r="F9" s="101">
        <v>95.5</v>
      </c>
      <c r="G9" s="101">
        <v>96</v>
      </c>
      <c r="H9" s="101">
        <v>93.4</v>
      </c>
      <c r="I9" s="101">
        <v>93.9</v>
      </c>
      <c r="J9" s="101" t="s">
        <v>37</v>
      </c>
      <c r="K9" s="101">
        <v>98.7</v>
      </c>
      <c r="L9" s="101">
        <v>84.8</v>
      </c>
      <c r="M9" s="104">
        <v>86.4</v>
      </c>
      <c r="N9" s="97">
        <v>22</v>
      </c>
      <c r="O9" s="101">
        <v>91.2</v>
      </c>
      <c r="P9" s="101">
        <v>104.9</v>
      </c>
      <c r="Q9" s="101">
        <v>85.7</v>
      </c>
      <c r="R9" s="101">
        <v>97.7</v>
      </c>
      <c r="S9" s="101">
        <v>89.4</v>
      </c>
      <c r="T9" s="101">
        <v>96</v>
      </c>
      <c r="U9" s="101">
        <v>98</v>
      </c>
      <c r="V9" s="101">
        <v>93.4</v>
      </c>
      <c r="W9" s="101">
        <v>96.4</v>
      </c>
      <c r="X9" s="101">
        <v>91.6</v>
      </c>
      <c r="Y9" s="97">
        <v>22</v>
      </c>
      <c r="Z9" s="98">
        <v>-0.7</v>
      </c>
      <c r="AA9" s="102">
        <v>-1</v>
      </c>
      <c r="AB9" s="102">
        <v>-1.3</v>
      </c>
      <c r="AC9" s="100">
        <v>-0.8</v>
      </c>
      <c r="AD9" s="103">
        <v>-0.2</v>
      </c>
      <c r="AE9" s="102">
        <v>-0.3</v>
      </c>
      <c r="AF9" s="102">
        <v>-0.5</v>
      </c>
      <c r="AG9" s="102">
        <v>-0.6</v>
      </c>
      <c r="AH9" s="102" t="s">
        <v>37</v>
      </c>
      <c r="AI9" s="102">
        <v>-0.2</v>
      </c>
      <c r="AJ9" s="102">
        <v>1.8</v>
      </c>
      <c r="AK9" s="102">
        <v>0.9</v>
      </c>
      <c r="AL9" s="97">
        <v>22</v>
      </c>
      <c r="AM9" s="98">
        <v>-0.5</v>
      </c>
      <c r="AN9" s="102">
        <v>1.1000000000000001</v>
      </c>
      <c r="AO9" s="102">
        <v>-1.3</v>
      </c>
      <c r="AP9" s="102">
        <v>-2.4</v>
      </c>
      <c r="AQ9" s="102">
        <v>-1.2</v>
      </c>
      <c r="AR9" s="102">
        <v>-1.2</v>
      </c>
      <c r="AS9" s="102">
        <v>0.8</v>
      </c>
      <c r="AT9" s="102">
        <v>-8</v>
      </c>
      <c r="AU9" s="102">
        <v>0</v>
      </c>
      <c r="AV9" s="102">
        <v>2.2000000000000002</v>
      </c>
    </row>
    <row r="10" spans="1:49" s="13" customFormat="1" ht="20.100000000000001" customHeight="1">
      <c r="A10" s="97">
        <v>23</v>
      </c>
      <c r="B10" s="98">
        <v>94.5</v>
      </c>
      <c r="C10" s="99">
        <v>95.2</v>
      </c>
      <c r="D10" s="99">
        <v>95.3</v>
      </c>
      <c r="E10" s="100">
        <v>93.2</v>
      </c>
      <c r="F10" s="101">
        <v>95.2</v>
      </c>
      <c r="G10" s="101">
        <v>95.7</v>
      </c>
      <c r="H10" s="101">
        <v>93.3</v>
      </c>
      <c r="I10" s="101">
        <v>93.8</v>
      </c>
      <c r="J10" s="101" t="s">
        <v>37</v>
      </c>
      <c r="K10" s="101">
        <v>97.7</v>
      </c>
      <c r="L10" s="101">
        <v>85</v>
      </c>
      <c r="M10" s="104">
        <v>90.1</v>
      </c>
      <c r="N10" s="97">
        <v>23</v>
      </c>
      <c r="O10" s="101">
        <v>91.1</v>
      </c>
      <c r="P10" s="101">
        <v>103.5</v>
      </c>
      <c r="Q10" s="101">
        <v>87.5</v>
      </c>
      <c r="R10" s="101">
        <v>94.9</v>
      </c>
      <c r="S10" s="101">
        <v>87.1</v>
      </c>
      <c r="T10" s="101">
        <v>95.6</v>
      </c>
      <c r="U10" s="101">
        <v>99.2</v>
      </c>
      <c r="V10" s="101">
        <v>90.6</v>
      </c>
      <c r="W10" s="101">
        <v>94.7</v>
      </c>
      <c r="X10" s="101">
        <v>95.1</v>
      </c>
      <c r="Y10" s="97">
        <v>23</v>
      </c>
      <c r="Z10" s="98">
        <v>-0.3</v>
      </c>
      <c r="AA10" s="102">
        <v>-0.3</v>
      </c>
      <c r="AB10" s="102">
        <v>-0.8</v>
      </c>
      <c r="AC10" s="100">
        <v>-0.3</v>
      </c>
      <c r="AD10" s="103">
        <v>-0.4</v>
      </c>
      <c r="AE10" s="102">
        <v>-0.4</v>
      </c>
      <c r="AF10" s="102">
        <v>-0.1</v>
      </c>
      <c r="AG10" s="102">
        <v>-0.1</v>
      </c>
      <c r="AH10" s="102" t="s">
        <v>37</v>
      </c>
      <c r="AI10" s="102">
        <v>-1</v>
      </c>
      <c r="AJ10" s="102">
        <v>0.2</v>
      </c>
      <c r="AK10" s="102">
        <v>4.3</v>
      </c>
      <c r="AL10" s="97">
        <v>23</v>
      </c>
      <c r="AM10" s="98">
        <v>-0.2</v>
      </c>
      <c r="AN10" s="102">
        <v>-1.4</v>
      </c>
      <c r="AO10" s="102">
        <v>2.1</v>
      </c>
      <c r="AP10" s="102">
        <v>-2.9</v>
      </c>
      <c r="AQ10" s="102">
        <v>-2.5</v>
      </c>
      <c r="AR10" s="102">
        <v>-0.4</v>
      </c>
      <c r="AS10" s="102">
        <v>1.1000000000000001</v>
      </c>
      <c r="AT10" s="102">
        <v>-3</v>
      </c>
      <c r="AU10" s="102">
        <v>-1.7</v>
      </c>
      <c r="AV10" s="102">
        <v>3.8</v>
      </c>
    </row>
    <row r="11" spans="1:49" s="13" customFormat="1" ht="20.100000000000001" customHeight="1">
      <c r="A11" s="97">
        <v>24</v>
      </c>
      <c r="B11" s="98">
        <v>94.5</v>
      </c>
      <c r="C11" s="99">
        <v>95.1</v>
      </c>
      <c r="D11" s="99">
        <v>94.9</v>
      </c>
      <c r="E11" s="100">
        <v>93.3</v>
      </c>
      <c r="F11" s="101">
        <v>95.1</v>
      </c>
      <c r="G11" s="101">
        <v>95.6</v>
      </c>
      <c r="H11" s="101">
        <v>93.2</v>
      </c>
      <c r="I11" s="101">
        <v>93.6</v>
      </c>
      <c r="J11" s="101" t="s">
        <v>37</v>
      </c>
      <c r="K11" s="101">
        <v>97.3</v>
      </c>
      <c r="L11" s="101">
        <v>85.8</v>
      </c>
      <c r="M11" s="104">
        <v>92.8</v>
      </c>
      <c r="N11" s="97">
        <v>24</v>
      </c>
      <c r="O11" s="101">
        <v>90.8</v>
      </c>
      <c r="P11" s="101">
        <v>103.9</v>
      </c>
      <c r="Q11" s="101">
        <v>90.3</v>
      </c>
      <c r="R11" s="101">
        <v>92.5</v>
      </c>
      <c r="S11" s="101">
        <v>87</v>
      </c>
      <c r="T11" s="101">
        <v>95.2</v>
      </c>
      <c r="U11" s="101">
        <v>99.4</v>
      </c>
      <c r="V11" s="101">
        <v>90.6</v>
      </c>
      <c r="W11" s="101">
        <v>93.1</v>
      </c>
      <c r="X11" s="101">
        <v>94.7</v>
      </c>
      <c r="Y11" s="97">
        <v>24</v>
      </c>
      <c r="Z11" s="98">
        <v>0</v>
      </c>
      <c r="AA11" s="102">
        <v>-0.1</v>
      </c>
      <c r="AB11" s="102">
        <v>-0.4</v>
      </c>
      <c r="AC11" s="100">
        <v>0</v>
      </c>
      <c r="AD11" s="103">
        <v>-0.1</v>
      </c>
      <c r="AE11" s="102">
        <v>-0.1</v>
      </c>
      <c r="AF11" s="102">
        <v>-0.2</v>
      </c>
      <c r="AG11" s="102">
        <v>-0.2</v>
      </c>
      <c r="AH11" s="102" t="s">
        <v>37</v>
      </c>
      <c r="AI11" s="102">
        <v>-0.4</v>
      </c>
      <c r="AJ11" s="102">
        <v>1</v>
      </c>
      <c r="AK11" s="102">
        <v>3.1</v>
      </c>
      <c r="AL11" s="97">
        <v>24</v>
      </c>
      <c r="AM11" s="98">
        <v>-0.4</v>
      </c>
      <c r="AN11" s="102">
        <v>0.4</v>
      </c>
      <c r="AO11" s="102">
        <v>3.2</v>
      </c>
      <c r="AP11" s="102">
        <v>-2.5</v>
      </c>
      <c r="AQ11" s="102">
        <v>-0.1</v>
      </c>
      <c r="AR11" s="102">
        <v>-0.4</v>
      </c>
      <c r="AS11" s="102">
        <v>0.2</v>
      </c>
      <c r="AT11" s="102">
        <v>0.1</v>
      </c>
      <c r="AU11" s="102">
        <v>-1.7</v>
      </c>
      <c r="AV11" s="102">
        <v>-0.4</v>
      </c>
    </row>
    <row r="12" spans="1:49" s="13" customFormat="1" ht="20.100000000000001" customHeight="1">
      <c r="A12" s="97">
        <v>25</v>
      </c>
      <c r="B12" s="98">
        <v>94.9</v>
      </c>
      <c r="C12" s="99">
        <v>95.5</v>
      </c>
      <c r="D12" s="99">
        <v>94.8</v>
      </c>
      <c r="E12" s="100">
        <v>93.7</v>
      </c>
      <c r="F12" s="105">
        <v>95.6</v>
      </c>
      <c r="G12" s="101">
        <v>96.1</v>
      </c>
      <c r="H12" s="101">
        <v>93.8</v>
      </c>
      <c r="I12" s="101">
        <v>94.3</v>
      </c>
      <c r="J12" s="101" t="s">
        <v>37</v>
      </c>
      <c r="K12" s="101">
        <v>97.3</v>
      </c>
      <c r="L12" s="101">
        <v>84.8</v>
      </c>
      <c r="M12" s="104">
        <v>100.4</v>
      </c>
      <c r="N12" s="97">
        <v>25</v>
      </c>
      <c r="O12" s="104">
        <v>90.2</v>
      </c>
      <c r="P12" s="101">
        <v>103.7</v>
      </c>
      <c r="Q12" s="101">
        <v>96.3</v>
      </c>
      <c r="R12" s="101">
        <v>90.8</v>
      </c>
      <c r="S12" s="101">
        <v>88.3</v>
      </c>
      <c r="T12" s="101">
        <v>95</v>
      </c>
      <c r="U12" s="101">
        <v>101</v>
      </c>
      <c r="V12" s="101">
        <v>92</v>
      </c>
      <c r="W12" s="101">
        <v>92.6</v>
      </c>
      <c r="X12" s="99">
        <v>96</v>
      </c>
      <c r="Y12" s="106">
        <v>25</v>
      </c>
      <c r="Z12" s="98">
        <v>0.4</v>
      </c>
      <c r="AA12" s="102">
        <v>0.4</v>
      </c>
      <c r="AB12" s="102">
        <v>-0.2</v>
      </c>
      <c r="AC12" s="102">
        <v>0.5</v>
      </c>
      <c r="AD12" s="103">
        <v>0.5</v>
      </c>
      <c r="AE12" s="102">
        <v>0.6</v>
      </c>
      <c r="AF12" s="102">
        <v>0.7</v>
      </c>
      <c r="AG12" s="102">
        <v>0.8</v>
      </c>
      <c r="AH12" s="102" t="s">
        <v>37</v>
      </c>
      <c r="AI12" s="102">
        <v>0</v>
      </c>
      <c r="AJ12" s="102">
        <v>-1.2</v>
      </c>
      <c r="AK12" s="102">
        <v>8.1999999999999993</v>
      </c>
      <c r="AL12" s="106">
        <v>25</v>
      </c>
      <c r="AM12" s="98">
        <v>-0.6</v>
      </c>
      <c r="AN12" s="102">
        <v>-0.1</v>
      </c>
      <c r="AO12" s="102">
        <v>6.7</v>
      </c>
      <c r="AP12" s="102">
        <v>-1.9</v>
      </c>
      <c r="AQ12" s="102">
        <v>1.5</v>
      </c>
      <c r="AR12" s="102">
        <v>-0.2</v>
      </c>
      <c r="AS12" s="102">
        <v>1.6</v>
      </c>
      <c r="AT12" s="102">
        <v>1.5</v>
      </c>
      <c r="AU12" s="102">
        <v>-0.6</v>
      </c>
      <c r="AV12" s="102">
        <v>1.4</v>
      </c>
    </row>
    <row r="13" spans="1:49" s="13" customFormat="1" ht="20.100000000000001" customHeight="1">
      <c r="A13" s="97">
        <v>26</v>
      </c>
      <c r="B13" s="98">
        <v>97.5</v>
      </c>
      <c r="C13" s="99">
        <v>98</v>
      </c>
      <c r="D13" s="99">
        <v>96.9</v>
      </c>
      <c r="E13" s="100">
        <v>96.8</v>
      </c>
      <c r="F13" s="101">
        <v>98.2</v>
      </c>
      <c r="G13" s="101">
        <v>98.7</v>
      </c>
      <c r="H13" s="101">
        <v>97</v>
      </c>
      <c r="I13" s="101">
        <v>97.4</v>
      </c>
      <c r="J13" s="101" t="s">
        <v>37</v>
      </c>
      <c r="K13" s="101">
        <v>99.1</v>
      </c>
      <c r="L13" s="101">
        <v>89.9</v>
      </c>
      <c r="M13" s="104">
        <v>108</v>
      </c>
      <c r="N13" s="97">
        <v>26</v>
      </c>
      <c r="O13" s="101">
        <v>93.1</v>
      </c>
      <c r="P13" s="101">
        <v>103.8</v>
      </c>
      <c r="Q13" s="101">
        <v>103.1</v>
      </c>
      <c r="R13" s="101">
        <v>95.5</v>
      </c>
      <c r="S13" s="101">
        <v>91.7</v>
      </c>
      <c r="T13" s="101">
        <v>95.8</v>
      </c>
      <c r="U13" s="101">
        <v>103.5</v>
      </c>
      <c r="V13" s="101">
        <v>94.8</v>
      </c>
      <c r="W13" s="99">
        <v>96.3</v>
      </c>
      <c r="X13" s="101">
        <v>99.2</v>
      </c>
      <c r="Y13" s="97">
        <v>26</v>
      </c>
      <c r="Z13" s="98">
        <v>2.7</v>
      </c>
      <c r="AA13" s="102">
        <v>2.6</v>
      </c>
      <c r="AB13" s="102">
        <v>2.2000000000000002</v>
      </c>
      <c r="AC13" s="100">
        <v>3.3</v>
      </c>
      <c r="AD13" s="103">
        <v>2.8</v>
      </c>
      <c r="AE13" s="102">
        <v>2.6</v>
      </c>
      <c r="AF13" s="102">
        <v>3.4</v>
      </c>
      <c r="AG13" s="102">
        <v>3.3</v>
      </c>
      <c r="AH13" s="102" t="s">
        <v>37</v>
      </c>
      <c r="AI13" s="102">
        <v>1.8</v>
      </c>
      <c r="AJ13" s="102">
        <v>6</v>
      </c>
      <c r="AK13" s="102">
        <v>7.5</v>
      </c>
      <c r="AL13" s="97">
        <v>26</v>
      </c>
      <c r="AM13" s="98">
        <v>3.2</v>
      </c>
      <c r="AN13" s="102">
        <v>0</v>
      </c>
      <c r="AO13" s="102">
        <v>7.1</v>
      </c>
      <c r="AP13" s="102">
        <v>5.0999999999999996</v>
      </c>
      <c r="AQ13" s="102">
        <v>3.8</v>
      </c>
      <c r="AR13" s="102">
        <v>0.9</v>
      </c>
      <c r="AS13" s="102">
        <v>2.5</v>
      </c>
      <c r="AT13" s="102">
        <v>3.1</v>
      </c>
      <c r="AU13" s="102">
        <v>4</v>
      </c>
      <c r="AV13" s="102">
        <v>3.2</v>
      </c>
    </row>
    <row r="14" spans="1:49" s="13" customFormat="1" ht="20.100000000000001" customHeight="1">
      <c r="A14" s="97">
        <v>27</v>
      </c>
      <c r="B14" s="98">
        <v>98.2</v>
      </c>
      <c r="C14" s="102">
        <v>98.5</v>
      </c>
      <c r="D14" s="102">
        <v>98.2</v>
      </c>
      <c r="E14" s="100">
        <v>97.8</v>
      </c>
      <c r="F14" s="103">
        <v>98.7</v>
      </c>
      <c r="G14" s="102">
        <v>99.1</v>
      </c>
      <c r="H14" s="102">
        <v>97.7</v>
      </c>
      <c r="I14" s="102">
        <v>98</v>
      </c>
      <c r="J14" s="102">
        <v>98.8</v>
      </c>
      <c r="K14" s="102">
        <v>100.3</v>
      </c>
      <c r="L14" s="102">
        <v>91.5</v>
      </c>
      <c r="M14" s="102">
        <v>102.7</v>
      </c>
      <c r="N14" s="97">
        <v>27</v>
      </c>
      <c r="O14" s="102">
        <v>93.7</v>
      </c>
      <c r="P14" s="102">
        <v>103.7</v>
      </c>
      <c r="Q14" s="102">
        <v>102.6</v>
      </c>
      <c r="R14" s="102">
        <v>96.1</v>
      </c>
      <c r="S14" s="102">
        <v>96.9</v>
      </c>
      <c r="T14" s="102">
        <v>96.3</v>
      </c>
      <c r="U14" s="102">
        <v>101.4</v>
      </c>
      <c r="V14" s="102">
        <v>97.3</v>
      </c>
      <c r="W14" s="102">
        <v>98.3</v>
      </c>
      <c r="X14" s="102">
        <v>100.2</v>
      </c>
      <c r="Y14" s="97">
        <v>27</v>
      </c>
      <c r="Z14" s="98">
        <v>0.8</v>
      </c>
      <c r="AA14" s="102">
        <v>0.5</v>
      </c>
      <c r="AB14" s="102">
        <v>1.4</v>
      </c>
      <c r="AC14" s="100">
        <v>1</v>
      </c>
      <c r="AD14" s="103">
        <v>0.5</v>
      </c>
      <c r="AE14" s="102">
        <v>0.4</v>
      </c>
      <c r="AF14" s="102">
        <v>0.7</v>
      </c>
      <c r="AG14" s="102">
        <v>0.6</v>
      </c>
      <c r="AH14" s="102" t="s">
        <v>37</v>
      </c>
      <c r="AI14" s="102">
        <v>1.1000000000000001</v>
      </c>
      <c r="AJ14" s="102">
        <v>1.8</v>
      </c>
      <c r="AK14" s="102">
        <v>-4.9000000000000004</v>
      </c>
      <c r="AL14" s="97">
        <v>27</v>
      </c>
      <c r="AM14" s="98">
        <v>0.6</v>
      </c>
      <c r="AN14" s="102">
        <v>-0.1</v>
      </c>
      <c r="AO14" s="102">
        <v>-0.5</v>
      </c>
      <c r="AP14" s="102">
        <v>0.6</v>
      </c>
      <c r="AQ14" s="102">
        <v>5.6</v>
      </c>
      <c r="AR14" s="102">
        <v>0.5</v>
      </c>
      <c r="AS14" s="102">
        <v>-2</v>
      </c>
      <c r="AT14" s="102">
        <v>2.6</v>
      </c>
      <c r="AU14" s="102">
        <v>2.1</v>
      </c>
      <c r="AV14" s="102">
        <v>1.1000000000000001</v>
      </c>
    </row>
    <row r="15" spans="1:49" s="13" customFormat="1" ht="20.100000000000001" customHeight="1">
      <c r="A15" s="97">
        <v>28</v>
      </c>
      <c r="B15" s="98">
        <v>98.1</v>
      </c>
      <c r="C15" s="102">
        <v>98.2</v>
      </c>
      <c r="D15" s="102">
        <v>98.8</v>
      </c>
      <c r="E15" s="100">
        <v>97.7</v>
      </c>
      <c r="F15" s="102">
        <v>98.9</v>
      </c>
      <c r="G15" s="102">
        <v>99.1</v>
      </c>
      <c r="H15" s="102">
        <v>97.8</v>
      </c>
      <c r="I15" s="102">
        <v>98</v>
      </c>
      <c r="J15" s="102">
        <v>99.5</v>
      </c>
      <c r="K15" s="102">
        <v>101</v>
      </c>
      <c r="L15" s="102">
        <v>94.5</v>
      </c>
      <c r="M15" s="102">
        <v>94.5</v>
      </c>
      <c r="N15" s="97">
        <v>28</v>
      </c>
      <c r="O15" s="102">
        <v>94.8</v>
      </c>
      <c r="P15" s="102">
        <v>104.3</v>
      </c>
      <c r="Q15" s="102">
        <v>97.1</v>
      </c>
      <c r="R15" s="102">
        <v>96.7</v>
      </c>
      <c r="S15" s="102">
        <v>100.3</v>
      </c>
      <c r="T15" s="102">
        <v>97.6</v>
      </c>
      <c r="U15" s="102">
        <v>99.3</v>
      </c>
      <c r="V15" s="102">
        <v>99.9</v>
      </c>
      <c r="W15" s="102">
        <v>99.1</v>
      </c>
      <c r="X15" s="102">
        <v>100.8</v>
      </c>
      <c r="Y15" s="97">
        <v>28</v>
      </c>
      <c r="Z15" s="98">
        <v>-0.1</v>
      </c>
      <c r="AA15" s="102">
        <v>-0.3</v>
      </c>
      <c r="AB15" s="102">
        <v>0.6</v>
      </c>
      <c r="AC15" s="100">
        <v>-0.1</v>
      </c>
      <c r="AD15" s="103">
        <v>0.1</v>
      </c>
      <c r="AE15" s="102">
        <v>0</v>
      </c>
      <c r="AF15" s="102">
        <v>0.2</v>
      </c>
      <c r="AG15" s="102">
        <v>0</v>
      </c>
      <c r="AH15" s="102">
        <v>0.7</v>
      </c>
      <c r="AI15" s="102">
        <v>0.7</v>
      </c>
      <c r="AJ15" s="102">
        <v>3.3</v>
      </c>
      <c r="AK15" s="102">
        <v>-8</v>
      </c>
      <c r="AL15" s="97">
        <v>28</v>
      </c>
      <c r="AM15" s="98">
        <v>1.2</v>
      </c>
      <c r="AN15" s="102">
        <v>0.6</v>
      </c>
      <c r="AO15" s="102">
        <v>-5.4</v>
      </c>
      <c r="AP15" s="102">
        <v>0.7</v>
      </c>
      <c r="AQ15" s="102">
        <v>3.5</v>
      </c>
      <c r="AR15" s="102">
        <v>1.3</v>
      </c>
      <c r="AS15" s="102">
        <v>-2.1</v>
      </c>
      <c r="AT15" s="102">
        <v>2.7</v>
      </c>
      <c r="AU15" s="102">
        <v>0.9</v>
      </c>
      <c r="AV15" s="102">
        <v>0.5</v>
      </c>
    </row>
    <row r="16" spans="1:49" s="13" customFormat="1" ht="20.100000000000001" customHeight="1">
      <c r="A16" s="97">
        <v>29</v>
      </c>
      <c r="B16" s="98">
        <v>98.6</v>
      </c>
      <c r="C16" s="102">
        <v>98.7</v>
      </c>
      <c r="D16" s="102">
        <v>98.9</v>
      </c>
      <c r="E16" s="100">
        <v>98.3</v>
      </c>
      <c r="F16" s="102">
        <v>99.4</v>
      </c>
      <c r="G16" s="102">
        <v>99.3</v>
      </c>
      <c r="H16" s="102">
        <v>98.6</v>
      </c>
      <c r="I16" s="102">
        <v>98.5</v>
      </c>
      <c r="J16" s="102">
        <v>99.3</v>
      </c>
      <c r="K16" s="102">
        <v>100.5</v>
      </c>
      <c r="L16" s="102">
        <v>100.2</v>
      </c>
      <c r="M16" s="102">
        <v>99.3</v>
      </c>
      <c r="N16" s="97">
        <v>29</v>
      </c>
      <c r="O16" s="102">
        <v>96.7</v>
      </c>
      <c r="P16" s="102">
        <v>103.4</v>
      </c>
      <c r="Q16" s="102">
        <v>99.4</v>
      </c>
      <c r="R16" s="102">
        <v>96.3</v>
      </c>
      <c r="S16" s="102">
        <v>98.4</v>
      </c>
      <c r="T16" s="102">
        <v>98.6</v>
      </c>
      <c r="U16" s="102">
        <v>99.6</v>
      </c>
      <c r="V16" s="102">
        <v>99.7</v>
      </c>
      <c r="W16" s="102">
        <v>99.3</v>
      </c>
      <c r="X16" s="102">
        <v>101.1</v>
      </c>
      <c r="Y16" s="97">
        <v>29</v>
      </c>
      <c r="Z16" s="98">
        <v>0.5</v>
      </c>
      <c r="AA16" s="102">
        <v>0.5</v>
      </c>
      <c r="AB16" s="102">
        <v>0.1</v>
      </c>
      <c r="AC16" s="100">
        <v>0.6</v>
      </c>
      <c r="AD16" s="103">
        <v>0.5</v>
      </c>
      <c r="AE16" s="102">
        <v>0.3</v>
      </c>
      <c r="AF16" s="102">
        <v>0.7</v>
      </c>
      <c r="AG16" s="102">
        <v>0.4</v>
      </c>
      <c r="AH16" s="102">
        <v>-0.2</v>
      </c>
      <c r="AI16" s="102">
        <v>-0.5</v>
      </c>
      <c r="AJ16" s="102">
        <v>6</v>
      </c>
      <c r="AK16" s="102">
        <v>5.0999999999999996</v>
      </c>
      <c r="AL16" s="97">
        <v>29</v>
      </c>
      <c r="AM16" s="98">
        <v>2</v>
      </c>
      <c r="AN16" s="102">
        <v>-0.9</v>
      </c>
      <c r="AO16" s="102">
        <v>2.4</v>
      </c>
      <c r="AP16" s="102">
        <v>-0.4</v>
      </c>
      <c r="AQ16" s="102">
        <v>-1.9</v>
      </c>
      <c r="AR16" s="102">
        <v>1</v>
      </c>
      <c r="AS16" s="102">
        <v>0.3</v>
      </c>
      <c r="AT16" s="102">
        <v>-0.2</v>
      </c>
      <c r="AU16" s="102">
        <v>0.1</v>
      </c>
      <c r="AV16" s="102">
        <v>0.4</v>
      </c>
      <c r="AW16" s="37"/>
    </row>
    <row r="17" spans="1:61" s="13" customFormat="1" ht="20.100000000000001" customHeight="1">
      <c r="A17" s="97">
        <v>30</v>
      </c>
      <c r="B17" s="98">
        <v>99.5</v>
      </c>
      <c r="C17" s="102">
        <v>99.5</v>
      </c>
      <c r="D17" s="102">
        <v>99.2</v>
      </c>
      <c r="E17" s="100">
        <v>99.5</v>
      </c>
      <c r="F17" s="102">
        <v>100.2</v>
      </c>
      <c r="G17" s="102">
        <v>99.9</v>
      </c>
      <c r="H17" s="102">
        <v>99.7</v>
      </c>
      <c r="I17" s="102">
        <v>99.4</v>
      </c>
      <c r="J17" s="102">
        <v>99.6</v>
      </c>
      <c r="K17" s="102">
        <v>100.2</v>
      </c>
      <c r="L17" s="102">
        <v>105.4</v>
      </c>
      <c r="M17" s="102">
        <v>103.9</v>
      </c>
      <c r="N17" s="97">
        <v>30</v>
      </c>
      <c r="O17" s="102">
        <v>98.9</v>
      </c>
      <c r="P17" s="102">
        <v>102.2</v>
      </c>
      <c r="Q17" s="102">
        <v>100.7</v>
      </c>
      <c r="R17" s="102">
        <v>94.5</v>
      </c>
      <c r="S17" s="102">
        <v>98.8</v>
      </c>
      <c r="T17" s="102">
        <v>99.9</v>
      </c>
      <c r="U17" s="102">
        <v>100.9</v>
      </c>
      <c r="V17" s="102">
        <v>101.6</v>
      </c>
      <c r="W17" s="102">
        <v>99.6</v>
      </c>
      <c r="X17" s="102">
        <v>101.4</v>
      </c>
      <c r="Y17" s="97">
        <v>30</v>
      </c>
      <c r="Z17" s="98">
        <v>1</v>
      </c>
      <c r="AA17" s="102">
        <v>0.9</v>
      </c>
      <c r="AB17" s="102">
        <v>0.4</v>
      </c>
      <c r="AC17" s="100">
        <v>1.2</v>
      </c>
      <c r="AD17" s="103">
        <v>0.8</v>
      </c>
      <c r="AE17" s="102">
        <v>0.6</v>
      </c>
      <c r="AF17" s="102">
        <v>1.1000000000000001</v>
      </c>
      <c r="AG17" s="102">
        <v>0.9</v>
      </c>
      <c r="AH17" s="102">
        <v>0.2</v>
      </c>
      <c r="AI17" s="102">
        <v>-0.3</v>
      </c>
      <c r="AJ17" s="102">
        <v>5.0999999999999996</v>
      </c>
      <c r="AK17" s="102">
        <v>4.5999999999999996</v>
      </c>
      <c r="AL17" s="97">
        <v>30</v>
      </c>
      <c r="AM17" s="98">
        <v>2.2999999999999998</v>
      </c>
      <c r="AN17" s="102">
        <v>-1.1000000000000001</v>
      </c>
      <c r="AO17" s="102">
        <v>1.3</v>
      </c>
      <c r="AP17" s="102">
        <v>-1.9</v>
      </c>
      <c r="AQ17" s="102">
        <v>0.4</v>
      </c>
      <c r="AR17" s="102">
        <v>1.4</v>
      </c>
      <c r="AS17" s="102">
        <v>1.4</v>
      </c>
      <c r="AT17" s="102">
        <v>1.9</v>
      </c>
      <c r="AU17" s="102">
        <v>0.3</v>
      </c>
      <c r="AV17" s="102">
        <v>0.3</v>
      </c>
      <c r="AW17" s="37"/>
    </row>
    <row r="18" spans="1:61" s="13" customFormat="1" ht="20.100000000000001" customHeight="1">
      <c r="A18" s="97" t="s">
        <v>129</v>
      </c>
      <c r="B18" s="98">
        <v>100</v>
      </c>
      <c r="C18" s="102">
        <v>100.2</v>
      </c>
      <c r="D18" s="102">
        <v>99.8</v>
      </c>
      <c r="E18" s="100">
        <v>100</v>
      </c>
      <c r="F18" s="102">
        <v>100</v>
      </c>
      <c r="G18" s="102">
        <v>100.1</v>
      </c>
      <c r="H18" s="102">
        <v>99.8</v>
      </c>
      <c r="I18" s="102">
        <v>99.9</v>
      </c>
      <c r="J18" s="102">
        <v>99.8</v>
      </c>
      <c r="K18" s="102">
        <v>100</v>
      </c>
      <c r="L18" s="102">
        <v>97.8</v>
      </c>
      <c r="M18" s="102">
        <v>103.3</v>
      </c>
      <c r="N18" s="97" t="s">
        <v>129</v>
      </c>
      <c r="O18" s="102">
        <v>98.8</v>
      </c>
      <c r="P18" s="102">
        <v>100.8</v>
      </c>
      <c r="Q18" s="102">
        <v>101.5</v>
      </c>
      <c r="R18" s="102">
        <v>96.4</v>
      </c>
      <c r="S18" s="102">
        <v>98.6</v>
      </c>
      <c r="T18" s="102">
        <v>100.3</v>
      </c>
      <c r="U18" s="102">
        <v>100.1</v>
      </c>
      <c r="V18" s="102">
        <v>101.9</v>
      </c>
      <c r="W18" s="102">
        <v>100.8</v>
      </c>
      <c r="X18" s="102">
        <v>101.7</v>
      </c>
      <c r="Y18" s="97" t="s">
        <v>129</v>
      </c>
      <c r="Z18" s="98">
        <v>0.5</v>
      </c>
      <c r="AA18" s="102">
        <v>0.6</v>
      </c>
      <c r="AB18" s="102">
        <v>0.6</v>
      </c>
      <c r="AC18" s="100">
        <v>0.6</v>
      </c>
      <c r="AD18" s="103">
        <v>-0.2</v>
      </c>
      <c r="AE18" s="102">
        <v>0.2</v>
      </c>
      <c r="AF18" s="102">
        <v>0.1</v>
      </c>
      <c r="AG18" s="102">
        <v>0.6</v>
      </c>
      <c r="AH18" s="102">
        <v>0.3</v>
      </c>
      <c r="AI18" s="102">
        <v>-0.2</v>
      </c>
      <c r="AJ18" s="102">
        <v>-7.1</v>
      </c>
      <c r="AK18" s="102">
        <v>-0.5</v>
      </c>
      <c r="AL18" s="97" t="s">
        <v>129</v>
      </c>
      <c r="AM18" s="98">
        <v>-0.1</v>
      </c>
      <c r="AN18" s="102">
        <v>-1.4</v>
      </c>
      <c r="AO18" s="102">
        <v>0.7</v>
      </c>
      <c r="AP18" s="102">
        <v>2</v>
      </c>
      <c r="AQ18" s="102">
        <v>-0.2</v>
      </c>
      <c r="AR18" s="102">
        <v>0.4</v>
      </c>
      <c r="AS18" s="102">
        <v>-0.8</v>
      </c>
      <c r="AT18" s="102">
        <v>0.4</v>
      </c>
      <c r="AU18" s="102">
        <v>1.2</v>
      </c>
      <c r="AV18" s="102">
        <v>0.3</v>
      </c>
      <c r="AW18" s="37"/>
    </row>
    <row r="19" spans="1:61" s="13" customFormat="1" ht="20.100000000000001" customHeight="1">
      <c r="A19" s="97">
        <v>2</v>
      </c>
      <c r="B19" s="98">
        <v>100</v>
      </c>
      <c r="C19" s="102">
        <v>100</v>
      </c>
      <c r="D19" s="102">
        <v>100</v>
      </c>
      <c r="E19" s="100">
        <v>100</v>
      </c>
      <c r="F19" s="102">
        <v>100</v>
      </c>
      <c r="G19" s="102">
        <v>100</v>
      </c>
      <c r="H19" s="102">
        <v>100</v>
      </c>
      <c r="I19" s="102">
        <v>100</v>
      </c>
      <c r="J19" s="102">
        <v>100</v>
      </c>
      <c r="K19" s="102">
        <v>100</v>
      </c>
      <c r="L19" s="102">
        <v>100</v>
      </c>
      <c r="M19" s="102">
        <v>100</v>
      </c>
      <c r="N19" s="97">
        <v>2</v>
      </c>
      <c r="O19" s="102">
        <v>100</v>
      </c>
      <c r="P19" s="102">
        <v>100</v>
      </c>
      <c r="Q19" s="102">
        <v>100</v>
      </c>
      <c r="R19" s="102">
        <v>100</v>
      </c>
      <c r="S19" s="102">
        <v>100</v>
      </c>
      <c r="T19" s="102">
        <v>100</v>
      </c>
      <c r="U19" s="102">
        <v>100</v>
      </c>
      <c r="V19" s="102">
        <v>100</v>
      </c>
      <c r="W19" s="102">
        <v>100</v>
      </c>
      <c r="X19" s="102">
        <v>100</v>
      </c>
      <c r="Y19" s="97">
        <v>2</v>
      </c>
      <c r="Z19" s="98">
        <v>0</v>
      </c>
      <c r="AA19" s="102">
        <v>-0.2</v>
      </c>
      <c r="AB19" s="102">
        <v>0.2</v>
      </c>
      <c r="AC19" s="100">
        <v>0</v>
      </c>
      <c r="AD19" s="103">
        <v>0</v>
      </c>
      <c r="AE19" s="102">
        <v>-0.1</v>
      </c>
      <c r="AF19" s="102">
        <v>0.2</v>
      </c>
      <c r="AG19" s="102">
        <v>0.1</v>
      </c>
      <c r="AH19" s="102">
        <v>0.2</v>
      </c>
      <c r="AI19" s="102">
        <v>0</v>
      </c>
      <c r="AJ19" s="102">
        <v>2.2000000000000002</v>
      </c>
      <c r="AK19" s="102">
        <v>-3.2</v>
      </c>
      <c r="AL19" s="97">
        <v>2</v>
      </c>
      <c r="AM19" s="98">
        <v>1.2</v>
      </c>
      <c r="AN19" s="102">
        <v>-0.8</v>
      </c>
      <c r="AO19" s="102">
        <v>-1.5</v>
      </c>
      <c r="AP19" s="102">
        <v>3.8</v>
      </c>
      <c r="AQ19" s="102">
        <v>1.4</v>
      </c>
      <c r="AR19" s="102">
        <v>-0.3</v>
      </c>
      <c r="AS19" s="102">
        <v>-0.1</v>
      </c>
      <c r="AT19" s="102">
        <v>-1.9</v>
      </c>
      <c r="AU19" s="102">
        <v>-0.8</v>
      </c>
      <c r="AV19" s="102">
        <v>-1.7</v>
      </c>
      <c r="AW19" s="37"/>
    </row>
    <row r="20" spans="1:61" s="13" customFormat="1" ht="20.100000000000001" customHeight="1">
      <c r="A20" s="97">
        <v>3</v>
      </c>
      <c r="B20" s="98">
        <v>99.8</v>
      </c>
      <c r="C20" s="102">
        <v>99.8</v>
      </c>
      <c r="D20" s="102">
        <v>99.5</v>
      </c>
      <c r="E20" s="100">
        <v>99.7</v>
      </c>
      <c r="F20" s="102">
        <v>99.7</v>
      </c>
      <c r="G20" s="102">
        <v>99.6</v>
      </c>
      <c r="H20" s="102">
        <v>99.7</v>
      </c>
      <c r="I20" s="102">
        <v>99.6</v>
      </c>
      <c r="J20" s="102">
        <v>99.3</v>
      </c>
      <c r="K20" s="102">
        <v>98.8</v>
      </c>
      <c r="L20" s="102">
        <v>101.5</v>
      </c>
      <c r="M20" s="102">
        <v>102.5</v>
      </c>
      <c r="N20" s="97">
        <v>3</v>
      </c>
      <c r="O20" s="102">
        <v>101.1</v>
      </c>
      <c r="P20" s="102">
        <v>99.8</v>
      </c>
      <c r="Q20" s="102">
        <v>99.8</v>
      </c>
      <c r="R20" s="102">
        <v>102.5</v>
      </c>
      <c r="S20" s="102">
        <v>100.8</v>
      </c>
      <c r="T20" s="102">
        <v>98.3</v>
      </c>
      <c r="U20" s="102">
        <v>93.6</v>
      </c>
      <c r="V20" s="102">
        <v>100.2</v>
      </c>
      <c r="W20" s="102">
        <v>102.1</v>
      </c>
      <c r="X20" s="102">
        <v>100.9</v>
      </c>
      <c r="Y20" s="97">
        <v>3</v>
      </c>
      <c r="Z20" s="98">
        <v>-0.2</v>
      </c>
      <c r="AA20" s="102">
        <v>-0.2</v>
      </c>
      <c r="AB20" s="102">
        <v>-0.5</v>
      </c>
      <c r="AC20" s="100">
        <v>-0.3</v>
      </c>
      <c r="AD20" s="103">
        <v>-0.3</v>
      </c>
      <c r="AE20" s="102">
        <v>-0.4</v>
      </c>
      <c r="AF20" s="102">
        <v>-0.3</v>
      </c>
      <c r="AG20" s="102">
        <v>-0.4</v>
      </c>
      <c r="AH20" s="102">
        <v>-0.7</v>
      </c>
      <c r="AI20" s="102">
        <v>-1.2</v>
      </c>
      <c r="AJ20" s="102">
        <v>1.5</v>
      </c>
      <c r="AK20" s="102">
        <v>2.5</v>
      </c>
      <c r="AL20" s="97">
        <v>3</v>
      </c>
      <c r="AM20" s="98">
        <v>1.1000000000000001</v>
      </c>
      <c r="AN20" s="102">
        <v>-0.2</v>
      </c>
      <c r="AO20" s="102">
        <v>-0.2</v>
      </c>
      <c r="AP20" s="102">
        <v>2.5</v>
      </c>
      <c r="AQ20" s="102">
        <v>0.8</v>
      </c>
      <c r="AR20" s="102">
        <v>-1.7</v>
      </c>
      <c r="AS20" s="102">
        <v>-6.4</v>
      </c>
      <c r="AT20" s="102">
        <v>0.2</v>
      </c>
      <c r="AU20" s="102">
        <v>2.1</v>
      </c>
      <c r="AV20" s="102">
        <v>0.9</v>
      </c>
      <c r="AW20" s="37"/>
    </row>
    <row r="21" spans="1:61" s="13" customFormat="1" ht="20.100000000000001" customHeight="1">
      <c r="A21" s="97">
        <v>4</v>
      </c>
      <c r="B21" s="98">
        <v>102.3</v>
      </c>
      <c r="C21" s="102">
        <v>102.1</v>
      </c>
      <c r="D21" s="102">
        <v>100.5</v>
      </c>
      <c r="E21" s="102">
        <v>102.7</v>
      </c>
      <c r="F21" s="103">
        <v>101.3</v>
      </c>
      <c r="G21" s="102">
        <v>101.1</v>
      </c>
      <c r="H21" s="102">
        <v>101.9</v>
      </c>
      <c r="I21" s="102">
        <v>101.7</v>
      </c>
      <c r="J21" s="102">
        <v>99.9</v>
      </c>
      <c r="K21" s="102">
        <v>98.2</v>
      </c>
      <c r="L21" s="102">
        <v>105.5</v>
      </c>
      <c r="M21" s="102">
        <v>116.8</v>
      </c>
      <c r="N21" s="97">
        <v>4</v>
      </c>
      <c r="O21" s="102">
        <v>105.3</v>
      </c>
      <c r="P21" s="102">
        <v>99.5</v>
      </c>
      <c r="Q21" s="102">
        <v>111.2</v>
      </c>
      <c r="R21" s="102">
        <v>105</v>
      </c>
      <c r="S21" s="102">
        <v>101.8</v>
      </c>
      <c r="T21" s="102">
        <v>97.5</v>
      </c>
      <c r="U21" s="102">
        <v>91.2</v>
      </c>
      <c r="V21" s="102">
        <v>100.1</v>
      </c>
      <c r="W21" s="102">
        <v>102.6</v>
      </c>
      <c r="X21" s="102">
        <v>100.8</v>
      </c>
      <c r="Y21" s="97">
        <v>4</v>
      </c>
      <c r="Z21" s="98">
        <v>2.5</v>
      </c>
      <c r="AA21" s="102">
        <v>2.2999999999999998</v>
      </c>
      <c r="AB21" s="102">
        <v>1.1000000000000001</v>
      </c>
      <c r="AC21" s="100">
        <v>3</v>
      </c>
      <c r="AD21" s="103">
        <v>1.7</v>
      </c>
      <c r="AE21" s="102">
        <v>1.6</v>
      </c>
      <c r="AF21" s="102">
        <v>2.2000000000000002</v>
      </c>
      <c r="AG21" s="102">
        <v>2.1</v>
      </c>
      <c r="AH21" s="102">
        <v>0.6</v>
      </c>
      <c r="AI21" s="102">
        <v>-0.6</v>
      </c>
      <c r="AJ21" s="102">
        <v>3.9</v>
      </c>
      <c r="AK21" s="102">
        <v>14</v>
      </c>
      <c r="AL21" s="97">
        <v>4</v>
      </c>
      <c r="AM21" s="98">
        <v>4.0999999999999996</v>
      </c>
      <c r="AN21" s="102">
        <v>-0.3</v>
      </c>
      <c r="AO21" s="102">
        <v>11.4</v>
      </c>
      <c r="AP21" s="102">
        <v>2.4</v>
      </c>
      <c r="AQ21" s="102">
        <v>1</v>
      </c>
      <c r="AR21" s="102">
        <v>-0.8</v>
      </c>
      <c r="AS21" s="102">
        <v>-2.5</v>
      </c>
      <c r="AT21" s="102">
        <v>-0.1</v>
      </c>
      <c r="AU21" s="102">
        <v>0.5</v>
      </c>
      <c r="AV21" s="102">
        <v>-0.1</v>
      </c>
      <c r="AW21" s="37"/>
    </row>
    <row r="22" spans="1:61" s="13" customFormat="1" ht="20.100000000000001" customHeight="1">
      <c r="A22" s="97">
        <v>5</v>
      </c>
      <c r="B22" s="98">
        <v>105.6</v>
      </c>
      <c r="C22" s="102">
        <v>105.2</v>
      </c>
      <c r="D22" s="102">
        <v>104.5</v>
      </c>
      <c r="E22" s="100">
        <v>106.6</v>
      </c>
      <c r="F22" s="103">
        <v>103.9</v>
      </c>
      <c r="G22" s="102">
        <v>103.4</v>
      </c>
      <c r="H22" s="102">
        <v>105</v>
      </c>
      <c r="I22" s="102">
        <v>104.5</v>
      </c>
      <c r="J22" s="102">
        <v>103.4</v>
      </c>
      <c r="K22" s="102">
        <v>100.5</v>
      </c>
      <c r="L22" s="102">
        <v>115.4</v>
      </c>
      <c r="M22" s="102">
        <v>104.4</v>
      </c>
      <c r="N22" s="97">
        <v>5</v>
      </c>
      <c r="O22" s="102">
        <v>112.8</v>
      </c>
      <c r="P22" s="102">
        <v>100.6</v>
      </c>
      <c r="Q22" s="102">
        <v>99.3</v>
      </c>
      <c r="R22" s="102">
        <v>113.1</v>
      </c>
      <c r="S22" s="102">
        <v>106.4</v>
      </c>
      <c r="T22" s="102">
        <v>98.9</v>
      </c>
      <c r="U22" s="102">
        <v>92.9</v>
      </c>
      <c r="V22" s="102">
        <v>102.3</v>
      </c>
      <c r="W22" s="102">
        <v>106.2</v>
      </c>
      <c r="X22" s="102">
        <v>102.4</v>
      </c>
      <c r="Y22" s="97">
        <v>5</v>
      </c>
      <c r="Z22" s="102">
        <v>3.2</v>
      </c>
      <c r="AA22" s="102">
        <v>3.1</v>
      </c>
      <c r="AB22" s="102">
        <v>4</v>
      </c>
      <c r="AC22" s="100">
        <v>3.8</v>
      </c>
      <c r="AD22" s="102">
        <v>2.6</v>
      </c>
      <c r="AE22" s="102">
        <v>2.2999999999999998</v>
      </c>
      <c r="AF22" s="102">
        <v>3.1</v>
      </c>
      <c r="AG22" s="102">
        <v>2.7</v>
      </c>
      <c r="AH22" s="102">
        <v>3.5</v>
      </c>
      <c r="AI22" s="102">
        <v>2.4</v>
      </c>
      <c r="AJ22" s="102">
        <v>9.4</v>
      </c>
      <c r="AK22" s="102">
        <v>-10.6</v>
      </c>
      <c r="AL22" s="106">
        <v>5</v>
      </c>
      <c r="AM22" s="98">
        <v>7.1</v>
      </c>
      <c r="AN22" s="102">
        <v>1.2</v>
      </c>
      <c r="AO22" s="102">
        <v>-10.7</v>
      </c>
      <c r="AP22" s="102">
        <v>7.8</v>
      </c>
      <c r="AQ22" s="102">
        <v>4.5</v>
      </c>
      <c r="AR22" s="102">
        <v>1.4</v>
      </c>
      <c r="AS22" s="102">
        <v>1.9</v>
      </c>
      <c r="AT22" s="102">
        <v>2.2000000000000002</v>
      </c>
      <c r="AU22" s="102">
        <v>3.5</v>
      </c>
      <c r="AV22" s="102">
        <v>1.5</v>
      </c>
      <c r="AW22" s="37"/>
    </row>
    <row r="23" spans="1:61" s="13" customFormat="1" ht="20.100000000000001" customHeight="1">
      <c r="A23" s="107">
        <v>6</v>
      </c>
      <c r="B23" s="227">
        <v>108.5</v>
      </c>
      <c r="C23" s="228">
        <v>107.9</v>
      </c>
      <c r="D23" s="228">
        <v>107</v>
      </c>
      <c r="E23" s="229">
        <v>110</v>
      </c>
      <c r="F23" s="109">
        <v>106.2</v>
      </c>
      <c r="G23" s="109">
        <v>105.5</v>
      </c>
      <c r="H23" s="109">
        <v>107.9</v>
      </c>
      <c r="I23" s="109">
        <v>107.1</v>
      </c>
      <c r="J23" s="109">
        <v>105.2</v>
      </c>
      <c r="K23" s="109">
        <v>101.9</v>
      </c>
      <c r="L23" s="109">
        <v>122.9</v>
      </c>
      <c r="M23" s="109">
        <v>110</v>
      </c>
      <c r="N23" s="107">
        <v>6</v>
      </c>
      <c r="O23" s="109">
        <v>116.5</v>
      </c>
      <c r="P23" s="109">
        <v>100.5</v>
      </c>
      <c r="Q23" s="109">
        <v>104.4</v>
      </c>
      <c r="R23" s="109">
        <v>117.8</v>
      </c>
      <c r="S23" s="109">
        <v>107.8</v>
      </c>
      <c r="T23" s="109">
        <v>99.6</v>
      </c>
      <c r="U23" s="109">
        <v>94.5</v>
      </c>
      <c r="V23" s="109">
        <v>102</v>
      </c>
      <c r="W23" s="109">
        <v>111</v>
      </c>
      <c r="X23" s="109">
        <v>103.8</v>
      </c>
      <c r="Y23" s="107">
        <v>6</v>
      </c>
      <c r="Z23" s="227">
        <v>2.7</v>
      </c>
      <c r="AA23" s="228">
        <v>2.5</v>
      </c>
      <c r="AB23" s="228">
        <v>2.4</v>
      </c>
      <c r="AC23" s="229">
        <v>3.2</v>
      </c>
      <c r="AD23" s="110">
        <v>2.2000000000000002</v>
      </c>
      <c r="AE23" s="109">
        <v>2</v>
      </c>
      <c r="AF23" s="109">
        <v>2.8</v>
      </c>
      <c r="AG23" s="109">
        <v>2.6</v>
      </c>
      <c r="AH23" s="109">
        <v>1.8</v>
      </c>
      <c r="AI23" s="109">
        <v>1.4</v>
      </c>
      <c r="AJ23" s="109">
        <v>6.5</v>
      </c>
      <c r="AK23" s="109">
        <v>5.3</v>
      </c>
      <c r="AL23" s="107">
        <v>6</v>
      </c>
      <c r="AM23" s="108">
        <v>3.3</v>
      </c>
      <c r="AN23" s="109">
        <v>-0.1</v>
      </c>
      <c r="AO23" s="109">
        <v>5.0999999999999996</v>
      </c>
      <c r="AP23" s="109">
        <v>4.2</v>
      </c>
      <c r="AQ23" s="109">
        <v>1.4</v>
      </c>
      <c r="AR23" s="109">
        <v>0.8</v>
      </c>
      <c r="AS23" s="109">
        <v>1.7</v>
      </c>
      <c r="AT23" s="109">
        <v>-0.3</v>
      </c>
      <c r="AU23" s="109">
        <v>4.5999999999999996</v>
      </c>
      <c r="AV23" s="109">
        <v>1.3</v>
      </c>
      <c r="AW23" s="37"/>
    </row>
    <row r="24" spans="1:61" s="13" customFormat="1" ht="20.100000000000001" customHeight="1">
      <c r="A24" s="226" t="s">
        <v>130</v>
      </c>
      <c r="B24" s="98"/>
      <c r="C24" s="99"/>
      <c r="D24" s="99"/>
      <c r="E24" s="100"/>
      <c r="F24" s="101"/>
      <c r="G24" s="101"/>
      <c r="H24" s="101"/>
      <c r="I24" s="101"/>
      <c r="J24" s="101"/>
      <c r="K24" s="101"/>
      <c r="L24" s="101"/>
      <c r="M24" s="104"/>
      <c r="N24" s="226" t="s">
        <v>130</v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12" t="s">
        <v>131</v>
      </c>
      <c r="Z24" s="98"/>
      <c r="AA24" s="102"/>
      <c r="AB24" s="102"/>
      <c r="AC24" s="100"/>
      <c r="AD24" s="103"/>
      <c r="AE24" s="102"/>
      <c r="AF24" s="102"/>
      <c r="AG24" s="102"/>
      <c r="AH24" s="102"/>
      <c r="AI24" s="102"/>
      <c r="AJ24" s="102"/>
      <c r="AK24" s="102"/>
      <c r="AL24" s="112" t="s">
        <v>131</v>
      </c>
      <c r="AM24" s="98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61" s="13" customFormat="1" ht="20.100000000000001" customHeight="1">
      <c r="A25" s="97" t="s">
        <v>142</v>
      </c>
      <c r="B25" s="98">
        <v>96.8</v>
      </c>
      <c r="C25" s="99">
        <v>97.6</v>
      </c>
      <c r="D25" s="99">
        <v>97.8</v>
      </c>
      <c r="E25" s="100">
        <v>95.7</v>
      </c>
      <c r="F25" s="101">
        <v>96.5</v>
      </c>
      <c r="G25" s="101">
        <v>97</v>
      </c>
      <c r="H25" s="101">
        <v>95</v>
      </c>
      <c r="I25" s="101">
        <v>95.6</v>
      </c>
      <c r="J25" s="101" t="s">
        <v>37</v>
      </c>
      <c r="K25" s="101">
        <v>99</v>
      </c>
      <c r="L25" s="101">
        <v>85.9</v>
      </c>
      <c r="M25" s="104">
        <v>92.7</v>
      </c>
      <c r="N25" s="97" t="s">
        <v>142</v>
      </c>
      <c r="O25" s="101">
        <v>92.1</v>
      </c>
      <c r="P25" s="101">
        <v>102.6</v>
      </c>
      <c r="Q25" s="101">
        <v>89.8</v>
      </c>
      <c r="R25" s="101">
        <v>101.6</v>
      </c>
      <c r="S25" s="101">
        <v>90.4</v>
      </c>
      <c r="T25" s="101">
        <v>97.9</v>
      </c>
      <c r="U25" s="101">
        <v>100.8</v>
      </c>
      <c r="V25" s="101">
        <v>102.9</v>
      </c>
      <c r="W25" s="101">
        <v>98.1</v>
      </c>
      <c r="X25" s="101">
        <v>89.8</v>
      </c>
      <c r="Y25" s="97" t="s">
        <v>142</v>
      </c>
      <c r="Z25" s="98">
        <v>1.1000000000000001</v>
      </c>
      <c r="AA25" s="102">
        <v>1.2</v>
      </c>
      <c r="AB25" s="102">
        <v>0.8</v>
      </c>
      <c r="AC25" s="100">
        <v>1.3</v>
      </c>
      <c r="AD25" s="103">
        <v>1.6</v>
      </c>
      <c r="AE25" s="102">
        <v>1.8</v>
      </c>
      <c r="AF25" s="102">
        <v>1.6</v>
      </c>
      <c r="AG25" s="102">
        <v>1.9</v>
      </c>
      <c r="AH25" s="102" t="s">
        <v>37</v>
      </c>
      <c r="AI25" s="102">
        <v>0.8</v>
      </c>
      <c r="AJ25" s="102">
        <v>-1.2</v>
      </c>
      <c r="AK25" s="102">
        <v>4.0999999999999996</v>
      </c>
      <c r="AL25" s="97" t="s">
        <v>142</v>
      </c>
      <c r="AM25" s="98">
        <v>2.9</v>
      </c>
      <c r="AN25" s="102">
        <v>1.5</v>
      </c>
      <c r="AO25" s="102">
        <v>5.4</v>
      </c>
      <c r="AP25" s="102">
        <v>0.8</v>
      </c>
      <c r="AQ25" s="102">
        <v>2.2999999999999998</v>
      </c>
      <c r="AR25" s="102">
        <v>-0.4</v>
      </c>
      <c r="AS25" s="102">
        <v>-0.1</v>
      </c>
      <c r="AT25" s="102">
        <v>1.3</v>
      </c>
      <c r="AU25" s="102">
        <v>-0.8</v>
      </c>
      <c r="AV25" s="102">
        <v>0.3</v>
      </c>
    </row>
    <row r="26" spans="1:61" s="13" customFormat="1" ht="20.100000000000001" customHeight="1">
      <c r="A26" s="97">
        <v>21</v>
      </c>
      <c r="B26" s="98">
        <v>95.2</v>
      </c>
      <c r="C26" s="99">
        <v>96.1</v>
      </c>
      <c r="D26" s="99">
        <v>97.1</v>
      </c>
      <c r="E26" s="100">
        <v>93.9</v>
      </c>
      <c r="F26" s="101">
        <v>95.5</v>
      </c>
      <c r="G26" s="101">
        <v>96.1</v>
      </c>
      <c r="H26" s="101">
        <v>93.6</v>
      </c>
      <c r="I26" s="101">
        <v>94.3</v>
      </c>
      <c r="J26" s="101" t="s">
        <v>37</v>
      </c>
      <c r="K26" s="101">
        <v>98.9</v>
      </c>
      <c r="L26" s="101">
        <v>82.3</v>
      </c>
      <c r="M26" s="104">
        <v>85.5</v>
      </c>
      <c r="N26" s="97">
        <v>21</v>
      </c>
      <c r="O26" s="101">
        <v>91.2</v>
      </c>
      <c r="P26" s="101">
        <v>104</v>
      </c>
      <c r="Q26" s="101">
        <v>85.9</v>
      </c>
      <c r="R26" s="101">
        <v>99.2</v>
      </c>
      <c r="S26" s="101">
        <v>90.5</v>
      </c>
      <c r="T26" s="101">
        <v>96.9</v>
      </c>
      <c r="U26" s="101">
        <v>97.6</v>
      </c>
      <c r="V26" s="101">
        <v>101</v>
      </c>
      <c r="W26" s="101">
        <v>96.2</v>
      </c>
      <c r="X26" s="101">
        <v>89.9</v>
      </c>
      <c r="Y26" s="97">
        <v>21</v>
      </c>
      <c r="Z26" s="98">
        <v>-1.7</v>
      </c>
      <c r="AA26" s="102">
        <v>-1.6</v>
      </c>
      <c r="AB26" s="102">
        <v>-0.8</v>
      </c>
      <c r="AC26" s="100">
        <v>-1.9</v>
      </c>
      <c r="AD26" s="103">
        <v>-1</v>
      </c>
      <c r="AE26" s="102">
        <v>-0.9</v>
      </c>
      <c r="AF26" s="102">
        <v>-1.6</v>
      </c>
      <c r="AG26" s="102">
        <v>-1.4</v>
      </c>
      <c r="AH26" s="102" t="s">
        <v>37</v>
      </c>
      <c r="AI26" s="102">
        <v>-0.1</v>
      </c>
      <c r="AJ26" s="102">
        <v>-4.2</v>
      </c>
      <c r="AK26" s="102">
        <v>-7.8</v>
      </c>
      <c r="AL26" s="97">
        <v>21</v>
      </c>
      <c r="AM26" s="98">
        <v>-0.9</v>
      </c>
      <c r="AN26" s="102">
        <v>1.4</v>
      </c>
      <c r="AO26" s="102">
        <v>-4.3</v>
      </c>
      <c r="AP26" s="102">
        <v>-2.2999999999999998</v>
      </c>
      <c r="AQ26" s="102">
        <v>0.1</v>
      </c>
      <c r="AR26" s="102">
        <v>-1</v>
      </c>
      <c r="AS26" s="102">
        <v>-3.2</v>
      </c>
      <c r="AT26" s="102">
        <v>-1.9</v>
      </c>
      <c r="AU26" s="102">
        <v>-1.9</v>
      </c>
      <c r="AV26" s="102">
        <v>0.1</v>
      </c>
    </row>
    <row r="27" spans="1:61" s="13" customFormat="1" ht="20.100000000000001" customHeight="1">
      <c r="A27" s="97">
        <v>22</v>
      </c>
      <c r="B27" s="98">
        <v>94.7</v>
      </c>
      <c r="C27" s="99">
        <v>95.3</v>
      </c>
      <c r="D27" s="99">
        <v>95.8</v>
      </c>
      <c r="E27" s="100">
        <v>93.4</v>
      </c>
      <c r="F27" s="105">
        <v>95.3</v>
      </c>
      <c r="G27" s="101">
        <v>95.8</v>
      </c>
      <c r="H27" s="101">
        <v>93.2</v>
      </c>
      <c r="I27" s="101">
        <v>93.7</v>
      </c>
      <c r="J27" s="101" t="s">
        <v>37</v>
      </c>
      <c r="K27" s="101">
        <v>98.3</v>
      </c>
      <c r="L27" s="101">
        <v>85.3</v>
      </c>
      <c r="M27" s="104">
        <v>86.8</v>
      </c>
      <c r="N27" s="97">
        <v>22</v>
      </c>
      <c r="O27" s="101">
        <v>91.2</v>
      </c>
      <c r="P27" s="101">
        <v>104.4</v>
      </c>
      <c r="Q27" s="101">
        <v>85.8</v>
      </c>
      <c r="R27" s="101">
        <v>97.2</v>
      </c>
      <c r="S27" s="101">
        <v>87.9</v>
      </c>
      <c r="T27" s="101">
        <v>96</v>
      </c>
      <c r="U27" s="101">
        <v>98.1</v>
      </c>
      <c r="V27" s="101">
        <v>91.6</v>
      </c>
      <c r="W27" s="101">
        <v>95.8</v>
      </c>
      <c r="X27" s="102">
        <v>92.7</v>
      </c>
      <c r="Y27" s="97">
        <v>22</v>
      </c>
      <c r="Z27" s="98">
        <v>-0.4</v>
      </c>
      <c r="AA27" s="102">
        <v>-0.8</v>
      </c>
      <c r="AB27" s="102">
        <v>-1.1000000000000001</v>
      </c>
      <c r="AC27" s="102">
        <v>-0.4</v>
      </c>
      <c r="AD27" s="103">
        <v>0</v>
      </c>
      <c r="AE27" s="102">
        <v>-0.1</v>
      </c>
      <c r="AF27" s="102">
        <v>-0.2</v>
      </c>
      <c r="AG27" s="102">
        <v>-0.5</v>
      </c>
      <c r="AH27" s="102" t="s">
        <v>37</v>
      </c>
      <c r="AI27" s="102">
        <v>-0.3</v>
      </c>
      <c r="AJ27" s="102">
        <v>3.8</v>
      </c>
      <c r="AK27" s="102">
        <v>1.7</v>
      </c>
      <c r="AL27" s="97">
        <v>22</v>
      </c>
      <c r="AM27" s="98">
        <v>-0.1</v>
      </c>
      <c r="AN27" s="102">
        <v>1.1000000000000001</v>
      </c>
      <c r="AO27" s="102">
        <v>-0.1</v>
      </c>
      <c r="AP27" s="102">
        <v>-2</v>
      </c>
      <c r="AQ27" s="102">
        <v>-2.6</v>
      </c>
      <c r="AR27" s="102">
        <v>-1</v>
      </c>
      <c r="AS27" s="102">
        <v>0.5</v>
      </c>
      <c r="AT27" s="102">
        <v>-10.1</v>
      </c>
      <c r="AU27" s="102">
        <v>0.4</v>
      </c>
      <c r="AV27" s="102">
        <v>3.4</v>
      </c>
    </row>
    <row r="28" spans="1:61" s="13" customFormat="1" ht="20.100000000000001" customHeight="1">
      <c r="A28" s="97">
        <v>23</v>
      </c>
      <c r="B28" s="98">
        <v>94.6</v>
      </c>
      <c r="C28" s="99">
        <v>95.2</v>
      </c>
      <c r="D28" s="99">
        <v>95.2</v>
      </c>
      <c r="E28" s="100">
        <v>93.3</v>
      </c>
      <c r="F28" s="105">
        <v>95.2</v>
      </c>
      <c r="G28" s="101">
        <v>95.7</v>
      </c>
      <c r="H28" s="101">
        <v>93.4</v>
      </c>
      <c r="I28" s="101">
        <v>93.8</v>
      </c>
      <c r="J28" s="101" t="s">
        <v>37</v>
      </c>
      <c r="K28" s="101">
        <v>97.6</v>
      </c>
      <c r="L28" s="101">
        <v>85.7</v>
      </c>
      <c r="M28" s="104">
        <v>91.1</v>
      </c>
      <c r="N28" s="97">
        <v>23</v>
      </c>
      <c r="O28" s="101">
        <v>91.1</v>
      </c>
      <c r="P28" s="101">
        <v>103.5</v>
      </c>
      <c r="Q28" s="101">
        <v>88.4</v>
      </c>
      <c r="R28" s="101">
        <v>94.2</v>
      </c>
      <c r="S28" s="101">
        <v>87.6</v>
      </c>
      <c r="T28" s="101">
        <v>95.4</v>
      </c>
      <c r="U28" s="101">
        <v>99.4</v>
      </c>
      <c r="V28" s="101">
        <v>90.2</v>
      </c>
      <c r="W28" s="101">
        <v>94.1</v>
      </c>
      <c r="X28" s="101">
        <v>95.1</v>
      </c>
      <c r="Y28" s="97">
        <v>23</v>
      </c>
      <c r="Z28" s="98">
        <v>-0.1</v>
      </c>
      <c r="AA28" s="102">
        <v>0</v>
      </c>
      <c r="AB28" s="102">
        <v>-0.6</v>
      </c>
      <c r="AC28" s="102">
        <v>0</v>
      </c>
      <c r="AD28" s="103">
        <v>-0.1</v>
      </c>
      <c r="AE28" s="102">
        <v>-0.1</v>
      </c>
      <c r="AF28" s="102">
        <v>0.1</v>
      </c>
      <c r="AG28" s="102">
        <v>0.1</v>
      </c>
      <c r="AH28" s="102" t="s">
        <v>37</v>
      </c>
      <c r="AI28" s="102">
        <v>-0.7</v>
      </c>
      <c r="AJ28" s="102">
        <v>0.4</v>
      </c>
      <c r="AK28" s="102">
        <v>4.9000000000000004</v>
      </c>
      <c r="AL28" s="97">
        <v>23</v>
      </c>
      <c r="AM28" s="98">
        <v>-0.1</v>
      </c>
      <c r="AN28" s="102">
        <v>-0.9</v>
      </c>
      <c r="AO28" s="102">
        <v>3</v>
      </c>
      <c r="AP28" s="102">
        <v>-3</v>
      </c>
      <c r="AQ28" s="102">
        <v>-0.4</v>
      </c>
      <c r="AR28" s="102">
        <v>-0.6</v>
      </c>
      <c r="AS28" s="102">
        <v>1.3</v>
      </c>
      <c r="AT28" s="102">
        <v>-1.5</v>
      </c>
      <c r="AU28" s="102">
        <v>-1.8</v>
      </c>
      <c r="AV28" s="102">
        <v>2.6</v>
      </c>
    </row>
    <row r="29" spans="1:61" s="13" customFormat="1" ht="20.100000000000001" customHeight="1">
      <c r="A29" s="97">
        <v>24</v>
      </c>
      <c r="B29" s="98">
        <v>94.4</v>
      </c>
      <c r="C29" s="102">
        <v>95</v>
      </c>
      <c r="D29" s="102">
        <v>94.8</v>
      </c>
      <c r="E29" s="100">
        <v>93.1</v>
      </c>
      <c r="F29" s="103">
        <v>95</v>
      </c>
      <c r="G29" s="102">
        <v>95.5</v>
      </c>
      <c r="H29" s="102">
        <v>93</v>
      </c>
      <c r="I29" s="102">
        <v>93.5</v>
      </c>
      <c r="J29" s="102" t="s">
        <v>37</v>
      </c>
      <c r="K29" s="102">
        <v>97.2</v>
      </c>
      <c r="L29" s="102">
        <v>84.6</v>
      </c>
      <c r="M29" s="102">
        <v>93.5</v>
      </c>
      <c r="N29" s="97">
        <v>24</v>
      </c>
      <c r="O29" s="102">
        <v>90.4</v>
      </c>
      <c r="P29" s="102">
        <v>104</v>
      </c>
      <c r="Q29" s="102">
        <v>90.6</v>
      </c>
      <c r="R29" s="102">
        <v>91.5</v>
      </c>
      <c r="S29" s="102">
        <v>86.7</v>
      </c>
      <c r="T29" s="102">
        <v>95.2</v>
      </c>
      <c r="U29" s="102">
        <v>99.4</v>
      </c>
      <c r="V29" s="102">
        <v>90.8</v>
      </c>
      <c r="W29" s="102">
        <v>92.9</v>
      </c>
      <c r="X29" s="102">
        <v>94.7</v>
      </c>
      <c r="Y29" s="97">
        <v>24</v>
      </c>
      <c r="Z29" s="98">
        <v>-0.3</v>
      </c>
      <c r="AA29" s="102">
        <v>-0.2</v>
      </c>
      <c r="AB29" s="102">
        <v>-0.5</v>
      </c>
      <c r="AC29" s="102">
        <v>-0.3</v>
      </c>
      <c r="AD29" s="103">
        <v>-0.2</v>
      </c>
      <c r="AE29" s="102">
        <v>-0.2</v>
      </c>
      <c r="AF29" s="102">
        <v>-0.4</v>
      </c>
      <c r="AG29" s="102">
        <v>-0.3</v>
      </c>
      <c r="AH29" s="102" t="s">
        <v>37</v>
      </c>
      <c r="AI29" s="102">
        <v>-0.4</v>
      </c>
      <c r="AJ29" s="102">
        <v>-1.3</v>
      </c>
      <c r="AK29" s="102">
        <v>2.6</v>
      </c>
      <c r="AL29" s="97">
        <v>24</v>
      </c>
      <c r="AM29" s="98">
        <v>-0.8</v>
      </c>
      <c r="AN29" s="102">
        <v>0.5</v>
      </c>
      <c r="AO29" s="102">
        <v>2.6</v>
      </c>
      <c r="AP29" s="102">
        <v>-2.9</v>
      </c>
      <c r="AQ29" s="102">
        <v>-1</v>
      </c>
      <c r="AR29" s="102">
        <v>-0.2</v>
      </c>
      <c r="AS29" s="102">
        <v>0</v>
      </c>
      <c r="AT29" s="102">
        <v>0.7</v>
      </c>
      <c r="AU29" s="102">
        <v>-1.3</v>
      </c>
      <c r="AV29" s="102">
        <v>-0.5</v>
      </c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s="13" customFormat="1" ht="20.100000000000001" customHeight="1">
      <c r="A30" s="97">
        <v>25</v>
      </c>
      <c r="B30" s="98">
        <v>95.2</v>
      </c>
      <c r="C30" s="102">
        <v>95.8</v>
      </c>
      <c r="D30" s="102">
        <v>95</v>
      </c>
      <c r="E30" s="100">
        <v>94.2</v>
      </c>
      <c r="F30" s="103">
        <v>96.1</v>
      </c>
      <c r="G30" s="102">
        <v>96.6</v>
      </c>
      <c r="H30" s="102">
        <v>94.4</v>
      </c>
      <c r="I30" s="102">
        <v>94.9</v>
      </c>
      <c r="J30" s="102" t="s">
        <v>37</v>
      </c>
      <c r="K30" s="102">
        <v>97.5</v>
      </c>
      <c r="L30" s="102">
        <v>86.1</v>
      </c>
      <c r="M30" s="102">
        <v>102.9</v>
      </c>
      <c r="N30" s="97">
        <v>25</v>
      </c>
      <c r="O30" s="102">
        <v>90.6</v>
      </c>
      <c r="P30" s="102">
        <v>103.7</v>
      </c>
      <c r="Q30" s="102">
        <v>98.6</v>
      </c>
      <c r="R30" s="102">
        <v>91.1</v>
      </c>
      <c r="S30" s="102">
        <v>88.6</v>
      </c>
      <c r="T30" s="102">
        <v>94.9</v>
      </c>
      <c r="U30" s="102">
        <v>101.4</v>
      </c>
      <c r="V30" s="102">
        <v>92.4</v>
      </c>
      <c r="W30" s="102">
        <v>93</v>
      </c>
      <c r="X30" s="102">
        <v>96.7</v>
      </c>
      <c r="Y30" s="97">
        <v>25</v>
      </c>
      <c r="Z30" s="98">
        <v>0.9</v>
      </c>
      <c r="AA30" s="102">
        <v>0.8</v>
      </c>
      <c r="AB30" s="102">
        <v>0.2</v>
      </c>
      <c r="AC30" s="102">
        <v>1.1000000000000001</v>
      </c>
      <c r="AD30" s="103">
        <v>1.1000000000000001</v>
      </c>
      <c r="AE30" s="102">
        <v>1.1000000000000001</v>
      </c>
      <c r="AF30" s="102">
        <v>1.5</v>
      </c>
      <c r="AG30" s="102">
        <v>1.4</v>
      </c>
      <c r="AH30" s="102" t="s">
        <v>37</v>
      </c>
      <c r="AI30" s="102">
        <v>0.3</v>
      </c>
      <c r="AJ30" s="102">
        <v>1.7</v>
      </c>
      <c r="AK30" s="102">
        <v>10.1</v>
      </c>
      <c r="AL30" s="97">
        <v>25</v>
      </c>
      <c r="AM30" s="98">
        <v>0.3</v>
      </c>
      <c r="AN30" s="102">
        <v>-0.3</v>
      </c>
      <c r="AO30" s="102">
        <v>8.8000000000000007</v>
      </c>
      <c r="AP30" s="102">
        <v>-0.4</v>
      </c>
      <c r="AQ30" s="102">
        <v>2.1</v>
      </c>
      <c r="AR30" s="102">
        <v>-0.3</v>
      </c>
      <c r="AS30" s="102">
        <v>2</v>
      </c>
      <c r="AT30" s="102">
        <v>1.7</v>
      </c>
      <c r="AU30" s="102">
        <v>0.2</v>
      </c>
      <c r="AV30" s="102">
        <v>2.1</v>
      </c>
      <c r="AW30" s="37"/>
    </row>
    <row r="31" spans="1:61" s="13" customFormat="1" ht="20.100000000000001" customHeight="1">
      <c r="A31" s="97">
        <v>26</v>
      </c>
      <c r="B31" s="98">
        <v>98</v>
      </c>
      <c r="C31" s="102">
        <v>98.5</v>
      </c>
      <c r="D31" s="102">
        <v>97.5</v>
      </c>
      <c r="E31" s="100">
        <v>97.5</v>
      </c>
      <c r="F31" s="103">
        <v>98.7</v>
      </c>
      <c r="G31" s="102">
        <v>99.1</v>
      </c>
      <c r="H31" s="102">
        <v>97.5</v>
      </c>
      <c r="I31" s="102">
        <v>98</v>
      </c>
      <c r="J31" s="102" t="s">
        <v>37</v>
      </c>
      <c r="K31" s="102">
        <v>99.6</v>
      </c>
      <c r="L31" s="102">
        <v>90.1</v>
      </c>
      <c r="M31" s="102">
        <v>107.8</v>
      </c>
      <c r="N31" s="97">
        <v>26</v>
      </c>
      <c r="O31" s="102">
        <v>93.5</v>
      </c>
      <c r="P31" s="102">
        <v>103.7</v>
      </c>
      <c r="Q31" s="102">
        <v>104.1</v>
      </c>
      <c r="R31" s="102">
        <v>96.8</v>
      </c>
      <c r="S31" s="102">
        <v>93.1</v>
      </c>
      <c r="T31" s="102">
        <v>96.2</v>
      </c>
      <c r="U31" s="102">
        <v>103.3</v>
      </c>
      <c r="V31" s="102">
        <v>95.6</v>
      </c>
      <c r="W31" s="102">
        <v>97.1</v>
      </c>
      <c r="X31" s="102">
        <v>99.6</v>
      </c>
      <c r="Y31" s="97">
        <v>26</v>
      </c>
      <c r="Z31" s="98">
        <v>2.9</v>
      </c>
      <c r="AA31" s="102">
        <v>2.8</v>
      </c>
      <c r="AB31" s="102">
        <v>2.6</v>
      </c>
      <c r="AC31" s="102">
        <v>3.5</v>
      </c>
      <c r="AD31" s="103">
        <v>2.7</v>
      </c>
      <c r="AE31" s="102">
        <v>2.6</v>
      </c>
      <c r="AF31" s="102">
        <v>3.4</v>
      </c>
      <c r="AG31" s="102">
        <v>3.3</v>
      </c>
      <c r="AH31" s="102" t="s">
        <v>37</v>
      </c>
      <c r="AI31" s="102">
        <v>2.2000000000000002</v>
      </c>
      <c r="AJ31" s="102">
        <v>4.5999999999999996</v>
      </c>
      <c r="AK31" s="102">
        <v>4.8</v>
      </c>
      <c r="AL31" s="97">
        <v>26</v>
      </c>
      <c r="AM31" s="98">
        <v>3.2</v>
      </c>
      <c r="AN31" s="102">
        <v>0.1</v>
      </c>
      <c r="AO31" s="102">
        <v>5.6</v>
      </c>
      <c r="AP31" s="102">
        <v>6.3</v>
      </c>
      <c r="AQ31" s="102">
        <v>5</v>
      </c>
      <c r="AR31" s="102">
        <v>1.3</v>
      </c>
      <c r="AS31" s="102">
        <v>1.9</v>
      </c>
      <c r="AT31" s="102">
        <v>3.5</v>
      </c>
      <c r="AU31" s="102">
        <v>4.4000000000000004</v>
      </c>
      <c r="AV31" s="102">
        <v>3.1</v>
      </c>
      <c r="AW31" s="37"/>
    </row>
    <row r="32" spans="1:61" s="13" customFormat="1" ht="20.100000000000001" customHeight="1">
      <c r="A32" s="106">
        <v>27</v>
      </c>
      <c r="B32" s="98">
        <v>98.2</v>
      </c>
      <c r="C32" s="102">
        <v>98.5</v>
      </c>
      <c r="D32" s="102">
        <v>98.4</v>
      </c>
      <c r="E32" s="100">
        <v>97.8</v>
      </c>
      <c r="F32" s="103">
        <v>98.8</v>
      </c>
      <c r="G32" s="102">
        <v>99.2</v>
      </c>
      <c r="H32" s="102">
        <v>97.7</v>
      </c>
      <c r="I32" s="102">
        <v>98.1</v>
      </c>
      <c r="J32" s="102">
        <v>99.1</v>
      </c>
      <c r="K32" s="102">
        <v>100.5</v>
      </c>
      <c r="L32" s="102">
        <v>90.2</v>
      </c>
      <c r="M32" s="102">
        <v>100.7</v>
      </c>
      <c r="N32" s="97">
        <v>27</v>
      </c>
      <c r="O32" s="102">
        <v>93.8</v>
      </c>
      <c r="P32" s="102">
        <v>103.9</v>
      </c>
      <c r="Q32" s="102">
        <v>101.6</v>
      </c>
      <c r="R32" s="102">
        <v>95.1</v>
      </c>
      <c r="S32" s="102">
        <v>98.7</v>
      </c>
      <c r="T32" s="102">
        <v>96.5</v>
      </c>
      <c r="U32" s="102">
        <v>101</v>
      </c>
      <c r="V32" s="102">
        <v>97.9</v>
      </c>
      <c r="W32" s="102">
        <v>98.8</v>
      </c>
      <c r="X32" s="102">
        <v>100.4</v>
      </c>
      <c r="Y32" s="97">
        <v>27</v>
      </c>
      <c r="Z32" s="98">
        <v>0.2</v>
      </c>
      <c r="AA32" s="102">
        <v>0</v>
      </c>
      <c r="AB32" s="102">
        <v>1</v>
      </c>
      <c r="AC32" s="100">
        <v>0.3</v>
      </c>
      <c r="AD32" s="103">
        <v>0.1</v>
      </c>
      <c r="AE32" s="102">
        <v>0.1</v>
      </c>
      <c r="AF32" s="102">
        <v>0.2</v>
      </c>
      <c r="AG32" s="102">
        <v>0.2</v>
      </c>
      <c r="AH32" s="102" t="s">
        <v>37</v>
      </c>
      <c r="AI32" s="102">
        <v>0.9</v>
      </c>
      <c r="AJ32" s="102">
        <v>0.1</v>
      </c>
      <c r="AK32" s="102">
        <v>-6.4</v>
      </c>
      <c r="AL32" s="97">
        <v>27</v>
      </c>
      <c r="AM32" s="98">
        <v>0.2</v>
      </c>
      <c r="AN32" s="102">
        <v>0.1</v>
      </c>
      <c r="AO32" s="102">
        <v>-2.2999999999999998</v>
      </c>
      <c r="AP32" s="102">
        <v>-1.7</v>
      </c>
      <c r="AQ32" s="102">
        <v>6.2</v>
      </c>
      <c r="AR32" s="102">
        <v>0.3</v>
      </c>
      <c r="AS32" s="102">
        <v>-2.2999999999999998</v>
      </c>
      <c r="AT32" s="102">
        <v>2.7</v>
      </c>
      <c r="AU32" s="102">
        <v>1.8</v>
      </c>
      <c r="AV32" s="102">
        <v>0.8</v>
      </c>
      <c r="AW32" s="37"/>
      <c r="AX32" s="37"/>
    </row>
    <row r="33" spans="1:49" s="13" customFormat="1" ht="20.100000000000001" customHeight="1">
      <c r="A33" s="106">
        <v>28</v>
      </c>
      <c r="B33" s="98">
        <v>98.2</v>
      </c>
      <c r="C33" s="102">
        <v>98.2</v>
      </c>
      <c r="D33" s="102">
        <v>98.8</v>
      </c>
      <c r="E33" s="100">
        <v>97.8</v>
      </c>
      <c r="F33" s="103">
        <v>99</v>
      </c>
      <c r="G33" s="102">
        <v>99.1</v>
      </c>
      <c r="H33" s="102">
        <v>98</v>
      </c>
      <c r="I33" s="102">
        <v>98</v>
      </c>
      <c r="J33" s="102">
        <v>99.4</v>
      </c>
      <c r="K33" s="102">
        <v>100.9</v>
      </c>
      <c r="L33" s="102">
        <v>97.8</v>
      </c>
      <c r="M33" s="102">
        <v>94.9</v>
      </c>
      <c r="N33" s="97">
        <v>28</v>
      </c>
      <c r="O33" s="102">
        <v>95.5</v>
      </c>
      <c r="P33" s="102">
        <v>104.1</v>
      </c>
      <c r="Q33" s="102">
        <v>96.5</v>
      </c>
      <c r="R33" s="102">
        <v>97.4</v>
      </c>
      <c r="S33" s="102">
        <v>100.1</v>
      </c>
      <c r="T33" s="102">
        <v>97.8</v>
      </c>
      <c r="U33" s="102">
        <v>99.3</v>
      </c>
      <c r="V33" s="102">
        <v>100.4</v>
      </c>
      <c r="W33" s="102">
        <v>99</v>
      </c>
      <c r="X33" s="102">
        <v>100.8</v>
      </c>
      <c r="Y33" s="97">
        <v>28</v>
      </c>
      <c r="Z33" s="98">
        <v>-0.1</v>
      </c>
      <c r="AA33" s="102">
        <v>-0.2</v>
      </c>
      <c r="AB33" s="102">
        <v>0.3</v>
      </c>
      <c r="AC33" s="100">
        <v>0</v>
      </c>
      <c r="AD33" s="103">
        <v>0.2</v>
      </c>
      <c r="AE33" s="102">
        <v>-0.1</v>
      </c>
      <c r="AF33" s="102">
        <v>0.3</v>
      </c>
      <c r="AG33" s="102">
        <v>-0.1</v>
      </c>
      <c r="AH33" s="102">
        <v>0.4</v>
      </c>
      <c r="AI33" s="102">
        <v>0.3</v>
      </c>
      <c r="AJ33" s="102">
        <v>8.4</v>
      </c>
      <c r="AK33" s="102">
        <v>-5.7</v>
      </c>
      <c r="AL33" s="97">
        <v>28</v>
      </c>
      <c r="AM33" s="98">
        <v>1.8</v>
      </c>
      <c r="AN33" s="102">
        <v>0.2</v>
      </c>
      <c r="AO33" s="102">
        <v>-5</v>
      </c>
      <c r="AP33" s="102">
        <v>2.4</v>
      </c>
      <c r="AQ33" s="102">
        <v>1.4</v>
      </c>
      <c r="AR33" s="102">
        <v>1.3</v>
      </c>
      <c r="AS33" s="102">
        <v>-1.6</v>
      </c>
      <c r="AT33" s="102">
        <v>2.6</v>
      </c>
      <c r="AU33" s="102">
        <v>0.2</v>
      </c>
      <c r="AV33" s="102">
        <v>0.4</v>
      </c>
      <c r="AW33" s="37"/>
    </row>
    <row r="34" spans="1:49" s="13" customFormat="1" ht="20.100000000000001" customHeight="1">
      <c r="A34" s="106">
        <v>29</v>
      </c>
      <c r="B34" s="98">
        <v>98.9</v>
      </c>
      <c r="C34" s="102">
        <v>98.9</v>
      </c>
      <c r="D34" s="102">
        <v>99</v>
      </c>
      <c r="E34" s="100">
        <v>98.7</v>
      </c>
      <c r="F34" s="103">
        <v>99.7</v>
      </c>
      <c r="G34" s="102">
        <v>99.6</v>
      </c>
      <c r="H34" s="102">
        <v>99</v>
      </c>
      <c r="I34" s="102">
        <v>98.7</v>
      </c>
      <c r="J34" s="102">
        <v>99.5</v>
      </c>
      <c r="K34" s="102">
        <v>100.5</v>
      </c>
      <c r="L34" s="102">
        <v>103.1</v>
      </c>
      <c r="M34" s="102">
        <v>100.7</v>
      </c>
      <c r="N34" s="97">
        <v>29</v>
      </c>
      <c r="O34" s="102">
        <v>97.6</v>
      </c>
      <c r="P34" s="102">
        <v>103.3</v>
      </c>
      <c r="Q34" s="102">
        <v>100.1</v>
      </c>
      <c r="R34" s="102">
        <v>96.1</v>
      </c>
      <c r="S34" s="102">
        <v>98.3</v>
      </c>
      <c r="T34" s="102">
        <v>99</v>
      </c>
      <c r="U34" s="102">
        <v>99.9</v>
      </c>
      <c r="V34" s="102">
        <v>99.5</v>
      </c>
      <c r="W34" s="102">
        <v>99.5</v>
      </c>
      <c r="X34" s="102">
        <v>101.3</v>
      </c>
      <c r="Y34" s="97">
        <v>29</v>
      </c>
      <c r="Z34" s="98">
        <v>0.7</v>
      </c>
      <c r="AA34" s="102">
        <v>0.7</v>
      </c>
      <c r="AB34" s="102">
        <v>0.2</v>
      </c>
      <c r="AC34" s="100">
        <v>0.9</v>
      </c>
      <c r="AD34" s="103">
        <v>0.7</v>
      </c>
      <c r="AE34" s="102">
        <v>0.5</v>
      </c>
      <c r="AF34" s="102">
        <v>1</v>
      </c>
      <c r="AG34" s="102">
        <v>0.7</v>
      </c>
      <c r="AH34" s="102">
        <v>0</v>
      </c>
      <c r="AI34" s="102">
        <v>-0.3</v>
      </c>
      <c r="AJ34" s="102">
        <v>5.4</v>
      </c>
      <c r="AK34" s="102">
        <v>6</v>
      </c>
      <c r="AL34" s="97">
        <v>29</v>
      </c>
      <c r="AM34" s="98">
        <v>2.2000000000000002</v>
      </c>
      <c r="AN34" s="102">
        <v>-0.8</v>
      </c>
      <c r="AO34" s="102">
        <v>3.8</v>
      </c>
      <c r="AP34" s="102">
        <v>-1.4</v>
      </c>
      <c r="AQ34" s="102">
        <v>-1.8</v>
      </c>
      <c r="AR34" s="102">
        <v>1.3</v>
      </c>
      <c r="AS34" s="102">
        <v>0.6</v>
      </c>
      <c r="AT34" s="102">
        <v>-0.9</v>
      </c>
      <c r="AU34" s="102">
        <v>0.5</v>
      </c>
      <c r="AV34" s="102">
        <v>0.5</v>
      </c>
      <c r="AW34" s="37"/>
    </row>
    <row r="35" spans="1:49" s="13" customFormat="1" ht="20.100000000000001" customHeight="1">
      <c r="A35" s="106">
        <v>30</v>
      </c>
      <c r="B35" s="98">
        <v>99.6</v>
      </c>
      <c r="C35" s="102">
        <v>99.7</v>
      </c>
      <c r="D35" s="102">
        <v>99.3</v>
      </c>
      <c r="E35" s="100">
        <v>99.6</v>
      </c>
      <c r="F35" s="103">
        <v>100.1</v>
      </c>
      <c r="G35" s="102">
        <v>99.9</v>
      </c>
      <c r="H35" s="102">
        <v>99.7</v>
      </c>
      <c r="I35" s="102">
        <v>99.5</v>
      </c>
      <c r="J35" s="102">
        <v>99.5</v>
      </c>
      <c r="K35" s="102">
        <v>100.1</v>
      </c>
      <c r="L35" s="102">
        <v>103.1</v>
      </c>
      <c r="M35" s="102">
        <v>104</v>
      </c>
      <c r="N35" s="97">
        <v>30</v>
      </c>
      <c r="O35" s="102">
        <v>98.9</v>
      </c>
      <c r="P35" s="102">
        <v>101.6</v>
      </c>
      <c r="Q35" s="102">
        <v>101.2</v>
      </c>
      <c r="R35" s="102">
        <v>94.2</v>
      </c>
      <c r="S35" s="102">
        <v>98.8</v>
      </c>
      <c r="T35" s="102">
        <v>100.1</v>
      </c>
      <c r="U35" s="102">
        <v>100.7</v>
      </c>
      <c r="V35" s="102">
        <v>102.3</v>
      </c>
      <c r="W35" s="102">
        <v>99.7</v>
      </c>
      <c r="X35" s="102">
        <v>101.7</v>
      </c>
      <c r="Y35" s="97">
        <v>30</v>
      </c>
      <c r="Z35" s="98">
        <v>0.7</v>
      </c>
      <c r="AA35" s="102">
        <v>0.8</v>
      </c>
      <c r="AB35" s="102">
        <v>0.3</v>
      </c>
      <c r="AC35" s="100">
        <v>0.9</v>
      </c>
      <c r="AD35" s="103">
        <v>0.3</v>
      </c>
      <c r="AE35" s="102">
        <v>0.3</v>
      </c>
      <c r="AF35" s="102">
        <v>0.7</v>
      </c>
      <c r="AG35" s="102">
        <v>0.8</v>
      </c>
      <c r="AH35" s="102">
        <v>0.1</v>
      </c>
      <c r="AI35" s="102">
        <v>-0.5</v>
      </c>
      <c r="AJ35" s="102">
        <v>0</v>
      </c>
      <c r="AK35" s="102">
        <v>3.3</v>
      </c>
      <c r="AL35" s="97">
        <v>30</v>
      </c>
      <c r="AM35" s="98">
        <v>1.4</v>
      </c>
      <c r="AN35" s="102">
        <v>-1.6</v>
      </c>
      <c r="AO35" s="102">
        <v>1</v>
      </c>
      <c r="AP35" s="102">
        <v>-1.9</v>
      </c>
      <c r="AQ35" s="102">
        <v>0.5</v>
      </c>
      <c r="AR35" s="102">
        <v>1.1000000000000001</v>
      </c>
      <c r="AS35" s="102">
        <v>0.8</v>
      </c>
      <c r="AT35" s="102">
        <v>2.8</v>
      </c>
      <c r="AU35" s="102">
        <v>0.2</v>
      </c>
      <c r="AV35" s="102">
        <v>0.4</v>
      </c>
      <c r="AW35" s="37"/>
    </row>
    <row r="36" spans="1:49" s="13" customFormat="1" ht="20.100000000000001" customHeight="1">
      <c r="A36" s="106" t="s">
        <v>129</v>
      </c>
      <c r="B36" s="98">
        <v>100.1</v>
      </c>
      <c r="C36" s="102">
        <v>100.3</v>
      </c>
      <c r="D36" s="102">
        <v>100</v>
      </c>
      <c r="E36" s="100">
        <v>100.2</v>
      </c>
      <c r="F36" s="103">
        <v>100</v>
      </c>
      <c r="G36" s="102">
        <v>100.2</v>
      </c>
      <c r="H36" s="102">
        <v>99.8</v>
      </c>
      <c r="I36" s="102">
        <v>100</v>
      </c>
      <c r="J36" s="102">
        <v>99.9</v>
      </c>
      <c r="K36" s="102">
        <v>100.1</v>
      </c>
      <c r="L36" s="102">
        <v>95.8</v>
      </c>
      <c r="M36" s="102">
        <v>103.4</v>
      </c>
      <c r="N36" s="97" t="s">
        <v>129</v>
      </c>
      <c r="O36" s="102">
        <v>98.7</v>
      </c>
      <c r="P36" s="102">
        <v>100.8</v>
      </c>
      <c r="Q36" s="102">
        <v>101.4</v>
      </c>
      <c r="R36" s="102">
        <v>97.1</v>
      </c>
      <c r="S36" s="102">
        <v>98.9</v>
      </c>
      <c r="T36" s="102">
        <v>100.2</v>
      </c>
      <c r="U36" s="102">
        <v>100.3</v>
      </c>
      <c r="V36" s="102">
        <v>101.2</v>
      </c>
      <c r="W36" s="102">
        <v>101.1</v>
      </c>
      <c r="X36" s="102">
        <v>101</v>
      </c>
      <c r="Y36" s="97" t="s">
        <v>129</v>
      </c>
      <c r="Z36" s="98">
        <v>0.5</v>
      </c>
      <c r="AA36" s="102">
        <v>0.6</v>
      </c>
      <c r="AB36" s="102">
        <v>0.6</v>
      </c>
      <c r="AC36" s="100">
        <v>0.6</v>
      </c>
      <c r="AD36" s="103">
        <v>-0.1</v>
      </c>
      <c r="AE36" s="102">
        <v>0.3</v>
      </c>
      <c r="AF36" s="102">
        <v>0.1</v>
      </c>
      <c r="AG36" s="102">
        <v>0.5</v>
      </c>
      <c r="AH36" s="102">
        <v>0.4</v>
      </c>
      <c r="AI36" s="102">
        <v>0</v>
      </c>
      <c r="AJ36" s="102">
        <v>-7.1</v>
      </c>
      <c r="AK36" s="102">
        <v>-0.6</v>
      </c>
      <c r="AL36" s="97" t="s">
        <v>129</v>
      </c>
      <c r="AM36" s="98">
        <v>-0.2</v>
      </c>
      <c r="AN36" s="102">
        <v>-0.8</v>
      </c>
      <c r="AO36" s="102">
        <v>0.2</v>
      </c>
      <c r="AP36" s="102">
        <v>3</v>
      </c>
      <c r="AQ36" s="102">
        <v>0.1</v>
      </c>
      <c r="AR36" s="102">
        <v>0.1</v>
      </c>
      <c r="AS36" s="102">
        <v>-0.4</v>
      </c>
      <c r="AT36" s="102">
        <v>-1</v>
      </c>
      <c r="AU36" s="102">
        <v>1.4</v>
      </c>
      <c r="AV36" s="102">
        <v>-0.6</v>
      </c>
      <c r="AW36" s="37"/>
    </row>
    <row r="37" spans="1:49" s="13" customFormat="1" ht="20.100000000000001" customHeight="1">
      <c r="A37" s="106">
        <v>2</v>
      </c>
      <c r="B37" s="98">
        <v>99.9</v>
      </c>
      <c r="C37" s="102">
        <v>99.9</v>
      </c>
      <c r="D37" s="102">
        <v>100</v>
      </c>
      <c r="E37" s="100">
        <v>99.8</v>
      </c>
      <c r="F37" s="103">
        <v>99.9</v>
      </c>
      <c r="G37" s="102">
        <v>99.9</v>
      </c>
      <c r="H37" s="102">
        <v>100</v>
      </c>
      <c r="I37" s="102">
        <v>99.9</v>
      </c>
      <c r="J37" s="102">
        <v>100.3</v>
      </c>
      <c r="K37" s="102">
        <v>100</v>
      </c>
      <c r="L37" s="102">
        <v>101.3</v>
      </c>
      <c r="M37" s="102">
        <v>98.4</v>
      </c>
      <c r="N37" s="97">
        <v>2</v>
      </c>
      <c r="O37" s="102">
        <v>100.2</v>
      </c>
      <c r="P37" s="102">
        <v>99.8</v>
      </c>
      <c r="Q37" s="102">
        <v>98.7</v>
      </c>
      <c r="R37" s="102">
        <v>101.2</v>
      </c>
      <c r="S37" s="102">
        <v>100.4</v>
      </c>
      <c r="T37" s="102">
        <v>99.6</v>
      </c>
      <c r="U37" s="102">
        <v>99.8</v>
      </c>
      <c r="V37" s="102">
        <v>99.5</v>
      </c>
      <c r="W37" s="102">
        <v>100</v>
      </c>
      <c r="X37" s="102">
        <v>100.2</v>
      </c>
      <c r="Y37" s="106">
        <v>2</v>
      </c>
      <c r="Z37" s="98">
        <v>-0.2</v>
      </c>
      <c r="AA37" s="102">
        <v>-0.4</v>
      </c>
      <c r="AB37" s="102">
        <v>0.1</v>
      </c>
      <c r="AC37" s="100">
        <v>-0.3</v>
      </c>
      <c r="AD37" s="103">
        <v>0.2</v>
      </c>
      <c r="AE37" s="102">
        <v>-0.1</v>
      </c>
      <c r="AF37" s="102">
        <v>0.4</v>
      </c>
      <c r="AG37" s="102">
        <v>0.1</v>
      </c>
      <c r="AH37" s="102">
        <v>0.3</v>
      </c>
      <c r="AI37" s="102">
        <v>0.1</v>
      </c>
      <c r="AJ37" s="102">
        <v>6</v>
      </c>
      <c r="AK37" s="102">
        <v>-4.8</v>
      </c>
      <c r="AL37" s="106">
        <v>2</v>
      </c>
      <c r="AM37" s="98">
        <v>1.9</v>
      </c>
      <c r="AN37" s="102">
        <v>-0.7</v>
      </c>
      <c r="AO37" s="102">
        <v>-2.7</v>
      </c>
      <c r="AP37" s="102">
        <v>4.3</v>
      </c>
      <c r="AQ37" s="102">
        <v>1.8</v>
      </c>
      <c r="AR37" s="102">
        <v>-0.2</v>
      </c>
      <c r="AS37" s="102">
        <v>-0.5</v>
      </c>
      <c r="AT37" s="102">
        <v>-0.9</v>
      </c>
      <c r="AU37" s="102">
        <v>-1</v>
      </c>
      <c r="AV37" s="102">
        <v>-0.7</v>
      </c>
      <c r="AW37" s="37"/>
    </row>
    <row r="38" spans="1:49" s="13" customFormat="1" ht="20.100000000000001" customHeight="1">
      <c r="A38" s="113">
        <v>3</v>
      </c>
      <c r="B38" s="98">
        <v>100</v>
      </c>
      <c r="C38" s="102">
        <v>99.9</v>
      </c>
      <c r="D38" s="102">
        <v>99.2</v>
      </c>
      <c r="E38" s="100">
        <v>99.9</v>
      </c>
      <c r="F38" s="103">
        <v>99.7</v>
      </c>
      <c r="G38" s="102">
        <v>99.6</v>
      </c>
      <c r="H38" s="102">
        <v>99.8</v>
      </c>
      <c r="I38" s="102">
        <v>99.7</v>
      </c>
      <c r="J38" s="102">
        <v>99</v>
      </c>
      <c r="K38" s="102">
        <v>98.2</v>
      </c>
      <c r="L38" s="102">
        <v>101.8</v>
      </c>
      <c r="M38" s="102">
        <v>106.6</v>
      </c>
      <c r="N38" s="112">
        <v>3</v>
      </c>
      <c r="O38" s="102">
        <v>101.7</v>
      </c>
      <c r="P38" s="102">
        <v>99.6</v>
      </c>
      <c r="Q38" s="102">
        <v>102.6</v>
      </c>
      <c r="R38" s="102">
        <v>101.8</v>
      </c>
      <c r="S38" s="102">
        <v>100.6</v>
      </c>
      <c r="T38" s="102">
        <v>98</v>
      </c>
      <c r="U38" s="102">
        <v>91.2</v>
      </c>
      <c r="V38" s="102">
        <v>100.3</v>
      </c>
      <c r="W38" s="102">
        <v>102.6</v>
      </c>
      <c r="X38" s="102">
        <v>101</v>
      </c>
      <c r="Y38" s="113">
        <v>3</v>
      </c>
      <c r="Z38" s="98">
        <v>0.1</v>
      </c>
      <c r="AA38" s="102">
        <v>0.1</v>
      </c>
      <c r="AB38" s="102">
        <v>-0.8</v>
      </c>
      <c r="AC38" s="100">
        <v>0.1</v>
      </c>
      <c r="AD38" s="103">
        <v>-0.3</v>
      </c>
      <c r="AE38" s="102">
        <v>-0.3</v>
      </c>
      <c r="AF38" s="102">
        <v>-0.2</v>
      </c>
      <c r="AG38" s="102">
        <v>-0.2</v>
      </c>
      <c r="AH38" s="102">
        <v>-1</v>
      </c>
      <c r="AI38" s="102">
        <v>-1.8</v>
      </c>
      <c r="AJ38" s="102">
        <v>0.6</v>
      </c>
      <c r="AK38" s="102">
        <v>8.4</v>
      </c>
      <c r="AL38" s="113">
        <v>3</v>
      </c>
      <c r="AM38" s="98">
        <v>1.5</v>
      </c>
      <c r="AN38" s="102">
        <v>-0.2</v>
      </c>
      <c r="AO38" s="102">
        <v>3.9</v>
      </c>
      <c r="AP38" s="102">
        <v>0.6</v>
      </c>
      <c r="AQ38" s="102">
        <v>0.2</v>
      </c>
      <c r="AR38" s="102">
        <v>-1.6</v>
      </c>
      <c r="AS38" s="102">
        <v>-8.6</v>
      </c>
      <c r="AT38" s="102">
        <v>0.8</v>
      </c>
      <c r="AU38" s="102">
        <v>2.6</v>
      </c>
      <c r="AV38" s="102">
        <v>0.7</v>
      </c>
      <c r="AW38" s="37"/>
    </row>
    <row r="39" spans="1:49" s="13" customFormat="1" ht="20.100000000000001" customHeight="1">
      <c r="A39" s="111">
        <v>4</v>
      </c>
      <c r="B39" s="98">
        <v>103.2</v>
      </c>
      <c r="C39" s="102">
        <v>103</v>
      </c>
      <c r="D39" s="102">
        <v>101.4</v>
      </c>
      <c r="E39" s="100">
        <v>103.7</v>
      </c>
      <c r="F39" s="103">
        <v>102.2</v>
      </c>
      <c r="G39" s="102">
        <v>101.9</v>
      </c>
      <c r="H39" s="102">
        <v>102.9</v>
      </c>
      <c r="I39" s="102">
        <v>102.6</v>
      </c>
      <c r="J39" s="102">
        <v>100.7</v>
      </c>
      <c r="K39" s="102">
        <v>98.7</v>
      </c>
      <c r="L39" s="102">
        <v>109.5</v>
      </c>
      <c r="M39" s="102">
        <v>116.6</v>
      </c>
      <c r="N39" s="112">
        <v>4</v>
      </c>
      <c r="O39" s="102">
        <v>107.5</v>
      </c>
      <c r="P39" s="102">
        <v>99.8</v>
      </c>
      <c r="Q39" s="102">
        <v>111.2</v>
      </c>
      <c r="R39" s="102">
        <v>107.3</v>
      </c>
      <c r="S39" s="102">
        <v>103.4</v>
      </c>
      <c r="T39" s="102">
        <v>97.7</v>
      </c>
      <c r="U39" s="102">
        <v>91.5</v>
      </c>
      <c r="V39" s="102">
        <v>100.2</v>
      </c>
      <c r="W39" s="102">
        <v>102.7</v>
      </c>
      <c r="X39" s="102">
        <v>100.9</v>
      </c>
      <c r="Y39" s="113">
        <v>4</v>
      </c>
      <c r="Z39" s="98">
        <v>3.2</v>
      </c>
      <c r="AA39" s="102">
        <v>3</v>
      </c>
      <c r="AB39" s="102">
        <v>2.2000000000000002</v>
      </c>
      <c r="AC39" s="100">
        <v>3.8</v>
      </c>
      <c r="AD39" s="103">
        <v>2.5</v>
      </c>
      <c r="AE39" s="102">
        <v>2.2999999999999998</v>
      </c>
      <c r="AF39" s="102">
        <v>3.1</v>
      </c>
      <c r="AG39" s="102">
        <v>2.9</v>
      </c>
      <c r="AH39" s="102">
        <v>1.7</v>
      </c>
      <c r="AI39" s="102">
        <v>0.5</v>
      </c>
      <c r="AJ39" s="102">
        <v>7.5</v>
      </c>
      <c r="AK39" s="102">
        <v>9.3000000000000007</v>
      </c>
      <c r="AL39" s="113">
        <v>4</v>
      </c>
      <c r="AM39" s="98">
        <v>5.7</v>
      </c>
      <c r="AN39" s="102">
        <v>0.2</v>
      </c>
      <c r="AO39" s="102">
        <v>8.3000000000000007</v>
      </c>
      <c r="AP39" s="102">
        <v>5.4</v>
      </c>
      <c r="AQ39" s="102">
        <v>2.8</v>
      </c>
      <c r="AR39" s="102">
        <v>-0.4</v>
      </c>
      <c r="AS39" s="102">
        <v>0.3</v>
      </c>
      <c r="AT39" s="102">
        <v>-0.1</v>
      </c>
      <c r="AU39" s="102">
        <v>0.2</v>
      </c>
      <c r="AV39" s="102">
        <v>-0.1</v>
      </c>
      <c r="AW39" s="37"/>
    </row>
    <row r="40" spans="1:49" s="13" customFormat="1" ht="20.100000000000001" customHeight="1">
      <c r="A40" s="114">
        <v>5</v>
      </c>
      <c r="B40" s="98">
        <v>106.3</v>
      </c>
      <c r="C40" s="102">
        <v>105.9</v>
      </c>
      <c r="D40" s="102">
        <v>105.3</v>
      </c>
      <c r="E40" s="100">
        <v>107.4</v>
      </c>
      <c r="F40" s="103">
        <v>104.4</v>
      </c>
      <c r="G40" s="102">
        <v>103.9</v>
      </c>
      <c r="H40" s="102">
        <v>105.6</v>
      </c>
      <c r="I40" s="102">
        <v>105</v>
      </c>
      <c r="J40" s="102">
        <v>104</v>
      </c>
      <c r="K40" s="102">
        <v>101</v>
      </c>
      <c r="L40" s="102">
        <v>116</v>
      </c>
      <c r="M40" s="102">
        <v>102.5</v>
      </c>
      <c r="N40" s="114">
        <v>5</v>
      </c>
      <c r="O40" s="102">
        <v>113.7</v>
      </c>
      <c r="P40" s="102">
        <v>100.7</v>
      </c>
      <c r="Q40" s="102">
        <v>97.2</v>
      </c>
      <c r="R40" s="102">
        <v>114.3</v>
      </c>
      <c r="S40" s="102">
        <v>106.7</v>
      </c>
      <c r="T40" s="102">
        <v>99.1</v>
      </c>
      <c r="U40" s="102">
        <v>93.5</v>
      </c>
      <c r="V40" s="102">
        <v>102.9</v>
      </c>
      <c r="W40" s="102">
        <v>107.8</v>
      </c>
      <c r="X40" s="102">
        <v>102.9</v>
      </c>
      <c r="Y40" s="114">
        <v>5</v>
      </c>
      <c r="Z40" s="98">
        <v>3</v>
      </c>
      <c r="AA40" s="102">
        <v>2.8</v>
      </c>
      <c r="AB40" s="102">
        <v>3.9</v>
      </c>
      <c r="AC40" s="100">
        <v>3.5</v>
      </c>
      <c r="AD40" s="103">
        <v>2.1</v>
      </c>
      <c r="AE40" s="102">
        <v>2</v>
      </c>
      <c r="AF40" s="102">
        <v>2.6</v>
      </c>
      <c r="AG40" s="102">
        <v>2.4</v>
      </c>
      <c r="AH40" s="102">
        <v>3.3</v>
      </c>
      <c r="AI40" s="102">
        <v>2.4</v>
      </c>
      <c r="AJ40" s="102">
        <v>6</v>
      </c>
      <c r="AK40" s="102">
        <v>-12</v>
      </c>
      <c r="AL40" s="114">
        <v>5</v>
      </c>
      <c r="AM40" s="98">
        <v>5.7</v>
      </c>
      <c r="AN40" s="102">
        <v>0.9</v>
      </c>
      <c r="AO40" s="102">
        <v>-12.5</v>
      </c>
      <c r="AP40" s="102">
        <v>6.6</v>
      </c>
      <c r="AQ40" s="102">
        <v>3.2</v>
      </c>
      <c r="AR40" s="102">
        <v>1.4</v>
      </c>
      <c r="AS40" s="102">
        <v>2.2000000000000002</v>
      </c>
      <c r="AT40" s="102">
        <v>2.7</v>
      </c>
      <c r="AU40" s="102">
        <v>4.9000000000000004</v>
      </c>
      <c r="AV40" s="102">
        <v>2</v>
      </c>
      <c r="AW40" s="37"/>
    </row>
    <row r="41" spans="1:49" s="13" customFormat="1" ht="20.100000000000001" customHeight="1">
      <c r="A41" s="115">
        <v>6</v>
      </c>
      <c r="B41" s="108">
        <v>109.5</v>
      </c>
      <c r="C41" s="109">
        <v>108.7</v>
      </c>
      <c r="D41" s="109">
        <v>107.7</v>
      </c>
      <c r="E41" s="237">
        <v>111.2</v>
      </c>
      <c r="F41" s="110">
        <v>107.2</v>
      </c>
      <c r="G41" s="109">
        <v>106.3</v>
      </c>
      <c r="H41" s="109">
        <v>109.1</v>
      </c>
      <c r="I41" s="109">
        <v>108.1</v>
      </c>
      <c r="J41" s="109">
        <v>105.8</v>
      </c>
      <c r="K41" s="109">
        <v>102.2</v>
      </c>
      <c r="L41" s="109">
        <v>127.5</v>
      </c>
      <c r="M41" s="109">
        <v>112.6</v>
      </c>
      <c r="N41" s="115">
        <v>6</v>
      </c>
      <c r="O41" s="109">
        <v>118.5</v>
      </c>
      <c r="P41" s="109">
        <v>100.6</v>
      </c>
      <c r="Q41" s="109">
        <v>106.8</v>
      </c>
      <c r="R41" s="109">
        <v>119.1</v>
      </c>
      <c r="S41" s="109">
        <v>108.3</v>
      </c>
      <c r="T41" s="109">
        <v>100</v>
      </c>
      <c r="U41" s="109">
        <v>95.1</v>
      </c>
      <c r="V41" s="109">
        <v>101.7</v>
      </c>
      <c r="W41" s="109">
        <v>111.4</v>
      </c>
      <c r="X41" s="109">
        <v>104.2</v>
      </c>
      <c r="Y41" s="115">
        <v>6</v>
      </c>
      <c r="Z41" s="108">
        <v>3</v>
      </c>
      <c r="AA41" s="109">
        <v>2.7</v>
      </c>
      <c r="AB41" s="109">
        <v>2.2999999999999998</v>
      </c>
      <c r="AC41" s="237">
        <v>3.5</v>
      </c>
      <c r="AD41" s="110">
        <v>2.7</v>
      </c>
      <c r="AE41" s="109">
        <v>2.4</v>
      </c>
      <c r="AF41" s="109">
        <v>3.3</v>
      </c>
      <c r="AG41" s="109">
        <v>2.9</v>
      </c>
      <c r="AH41" s="109">
        <v>1.8</v>
      </c>
      <c r="AI41" s="109">
        <v>1.2</v>
      </c>
      <c r="AJ41" s="109">
        <v>9.8000000000000007</v>
      </c>
      <c r="AK41" s="109">
        <v>9.8000000000000007</v>
      </c>
      <c r="AL41" s="115">
        <v>6</v>
      </c>
      <c r="AM41" s="108">
        <v>4.3</v>
      </c>
      <c r="AN41" s="109">
        <v>-0.1</v>
      </c>
      <c r="AO41" s="109">
        <v>9.8000000000000007</v>
      </c>
      <c r="AP41" s="109">
        <v>4.2</v>
      </c>
      <c r="AQ41" s="109">
        <v>1.6</v>
      </c>
      <c r="AR41" s="109">
        <v>0.9</v>
      </c>
      <c r="AS41" s="109">
        <v>1.7</v>
      </c>
      <c r="AT41" s="109">
        <v>-1.1000000000000001</v>
      </c>
      <c r="AU41" s="109">
        <v>3.4</v>
      </c>
      <c r="AV41" s="109">
        <v>1.2</v>
      </c>
      <c r="AW41" s="37"/>
    </row>
    <row r="42" spans="1:49" s="13" customFormat="1" ht="20.100000000000001" customHeight="1">
      <c r="A42" s="116" t="s">
        <v>132</v>
      </c>
      <c r="B42" s="98">
        <v>106.9</v>
      </c>
      <c r="C42" s="102">
        <v>106.4</v>
      </c>
      <c r="D42" s="102">
        <v>105.8</v>
      </c>
      <c r="E42" s="100">
        <v>108.2</v>
      </c>
      <c r="F42" s="105">
        <v>105.2</v>
      </c>
      <c r="G42" s="104">
        <v>104.5</v>
      </c>
      <c r="H42" s="104">
        <v>106.7</v>
      </c>
      <c r="I42" s="104">
        <v>105.8</v>
      </c>
      <c r="J42" s="104">
        <v>104.5</v>
      </c>
      <c r="K42" s="104">
        <v>101.5</v>
      </c>
      <c r="L42" s="104">
        <v>123.5</v>
      </c>
      <c r="M42" s="104">
        <v>103.7</v>
      </c>
      <c r="N42" s="116" t="s">
        <v>132</v>
      </c>
      <c r="O42" s="117">
        <v>115.7</v>
      </c>
      <c r="P42" s="104">
        <v>100.6</v>
      </c>
      <c r="Q42" s="104">
        <v>98.2</v>
      </c>
      <c r="R42" s="104">
        <v>116.3</v>
      </c>
      <c r="S42" s="104">
        <v>106.4</v>
      </c>
      <c r="T42" s="104">
        <v>99.3</v>
      </c>
      <c r="U42" s="104">
        <v>94.2</v>
      </c>
      <c r="V42" s="104">
        <v>102.9</v>
      </c>
      <c r="W42" s="104">
        <v>109.1</v>
      </c>
      <c r="X42" s="104">
        <v>103.4</v>
      </c>
      <c r="Y42" s="116" t="s">
        <v>132</v>
      </c>
      <c r="Z42" s="117">
        <v>2.2000000000000002</v>
      </c>
      <c r="AA42" s="104">
        <v>2</v>
      </c>
      <c r="AB42" s="104">
        <v>3.5</v>
      </c>
      <c r="AC42" s="118">
        <v>2.5</v>
      </c>
      <c r="AD42" s="105">
        <v>1.4</v>
      </c>
      <c r="AE42" s="104">
        <v>1.2</v>
      </c>
      <c r="AF42" s="104">
        <v>1.7</v>
      </c>
      <c r="AG42" s="104">
        <v>1.6</v>
      </c>
      <c r="AH42" s="104">
        <v>2.8</v>
      </c>
      <c r="AI42" s="104">
        <v>2.2999999999999998</v>
      </c>
      <c r="AJ42" s="104">
        <v>4.0999999999999996</v>
      </c>
      <c r="AK42" s="104">
        <v>-15.5</v>
      </c>
      <c r="AL42" s="116" t="s">
        <v>132</v>
      </c>
      <c r="AM42" s="117">
        <v>4.2</v>
      </c>
      <c r="AN42" s="104">
        <v>0.3</v>
      </c>
      <c r="AO42" s="104">
        <v>-16.600000000000001</v>
      </c>
      <c r="AP42" s="104">
        <v>6.8</v>
      </c>
      <c r="AQ42" s="104">
        <v>3.1</v>
      </c>
      <c r="AR42" s="104">
        <v>1.3</v>
      </c>
      <c r="AS42" s="104">
        <v>2.7</v>
      </c>
      <c r="AT42" s="104">
        <v>2.7</v>
      </c>
      <c r="AU42" s="104">
        <v>5.8</v>
      </c>
      <c r="AV42" s="104">
        <v>2.5</v>
      </c>
    </row>
    <row r="43" spans="1:49" s="13" customFormat="1" ht="20.100000000000001" customHeight="1">
      <c r="A43" s="119" t="s">
        <v>65</v>
      </c>
      <c r="B43" s="98">
        <v>106.9</v>
      </c>
      <c r="C43" s="99">
        <v>106.5</v>
      </c>
      <c r="D43" s="99">
        <v>105.9</v>
      </c>
      <c r="E43" s="100">
        <v>108.1</v>
      </c>
      <c r="F43" s="105">
        <v>105</v>
      </c>
      <c r="G43" s="104">
        <v>104.4</v>
      </c>
      <c r="H43" s="104">
        <v>106.4</v>
      </c>
      <c r="I43" s="104">
        <v>105.7</v>
      </c>
      <c r="J43" s="104">
        <v>104.3</v>
      </c>
      <c r="K43" s="104">
        <v>101.3</v>
      </c>
      <c r="L43" s="104">
        <v>119.2</v>
      </c>
      <c r="M43" s="104">
        <v>104.9</v>
      </c>
      <c r="N43" s="119" t="s">
        <v>65</v>
      </c>
      <c r="O43" s="117">
        <v>114.8</v>
      </c>
      <c r="P43" s="104">
        <v>100.4</v>
      </c>
      <c r="Q43" s="104">
        <v>99.3</v>
      </c>
      <c r="R43" s="104">
        <v>112.6</v>
      </c>
      <c r="S43" s="104">
        <v>106.1</v>
      </c>
      <c r="T43" s="104">
        <v>99.3</v>
      </c>
      <c r="U43" s="104">
        <v>94</v>
      </c>
      <c r="V43" s="104">
        <v>102.9</v>
      </c>
      <c r="W43" s="104">
        <v>109.7</v>
      </c>
      <c r="X43" s="104">
        <v>103.6</v>
      </c>
      <c r="Y43" s="119" t="s">
        <v>65</v>
      </c>
      <c r="Z43" s="117">
        <v>2.8</v>
      </c>
      <c r="AA43" s="104">
        <v>2.8</v>
      </c>
      <c r="AB43" s="104">
        <v>3.2</v>
      </c>
      <c r="AC43" s="118">
        <v>3.3</v>
      </c>
      <c r="AD43" s="105">
        <v>1.9</v>
      </c>
      <c r="AE43" s="104">
        <v>2</v>
      </c>
      <c r="AF43" s="104">
        <v>2.4</v>
      </c>
      <c r="AG43" s="104">
        <v>2.5</v>
      </c>
      <c r="AH43" s="104">
        <v>2.2999999999999998</v>
      </c>
      <c r="AI43" s="104">
        <v>2</v>
      </c>
      <c r="AJ43" s="104">
        <v>0.4</v>
      </c>
      <c r="AK43" s="104">
        <v>-2.1</v>
      </c>
      <c r="AL43" s="119" t="s">
        <v>65</v>
      </c>
      <c r="AM43" s="117">
        <v>2.8</v>
      </c>
      <c r="AN43" s="104">
        <v>0.2</v>
      </c>
      <c r="AO43" s="104">
        <v>-3.1</v>
      </c>
      <c r="AP43" s="104">
        <v>3.3</v>
      </c>
      <c r="AQ43" s="104">
        <v>1.1000000000000001</v>
      </c>
      <c r="AR43" s="104">
        <v>1.1000000000000001</v>
      </c>
      <c r="AS43" s="104">
        <v>2.6</v>
      </c>
      <c r="AT43" s="104">
        <v>2.1</v>
      </c>
      <c r="AU43" s="104">
        <v>6.5</v>
      </c>
      <c r="AV43" s="104">
        <v>2.1</v>
      </c>
    </row>
    <row r="44" spans="1:49" s="13" customFormat="1" ht="20.100000000000001" customHeight="1">
      <c r="A44" s="119" t="s">
        <v>66</v>
      </c>
      <c r="B44" s="120">
        <v>107.2</v>
      </c>
      <c r="C44" s="121">
        <v>106.8</v>
      </c>
      <c r="D44" s="121">
        <v>106.2</v>
      </c>
      <c r="E44" s="122">
        <v>108.5</v>
      </c>
      <c r="F44" s="123">
        <v>104.9</v>
      </c>
      <c r="G44" s="124">
        <v>104.4</v>
      </c>
      <c r="H44" s="124">
        <v>106.3</v>
      </c>
      <c r="I44" s="124">
        <v>105.8</v>
      </c>
      <c r="J44" s="124">
        <v>104.4</v>
      </c>
      <c r="K44" s="124">
        <v>101.5</v>
      </c>
      <c r="L44" s="124">
        <v>116.2</v>
      </c>
      <c r="M44" s="124">
        <v>105.3</v>
      </c>
      <c r="N44" s="119" t="s">
        <v>66</v>
      </c>
      <c r="O44" s="125">
        <v>113.9</v>
      </c>
      <c r="P44" s="124">
        <v>100.5</v>
      </c>
      <c r="Q44" s="124">
        <v>99.9</v>
      </c>
      <c r="R44" s="124">
        <v>113.6</v>
      </c>
      <c r="S44" s="124">
        <v>106.1</v>
      </c>
      <c r="T44" s="124">
        <v>99.4</v>
      </c>
      <c r="U44" s="124">
        <v>94</v>
      </c>
      <c r="V44" s="124">
        <v>103.4</v>
      </c>
      <c r="W44" s="124">
        <v>110.6</v>
      </c>
      <c r="X44" s="124">
        <v>103.4</v>
      </c>
      <c r="Y44" s="119" t="s">
        <v>66</v>
      </c>
      <c r="Z44" s="117">
        <v>2.7</v>
      </c>
      <c r="AA44" s="104">
        <v>2.6</v>
      </c>
      <c r="AB44" s="104">
        <v>2.9</v>
      </c>
      <c r="AC44" s="118">
        <v>3.1</v>
      </c>
      <c r="AD44" s="105">
        <v>1.7</v>
      </c>
      <c r="AE44" s="104">
        <v>1.7</v>
      </c>
      <c r="AF44" s="104">
        <v>2.1</v>
      </c>
      <c r="AG44" s="104">
        <v>2.1</v>
      </c>
      <c r="AH44" s="104">
        <v>1.9</v>
      </c>
      <c r="AI44" s="104">
        <v>1.7</v>
      </c>
      <c r="AJ44" s="104">
        <v>1.8</v>
      </c>
      <c r="AK44" s="104">
        <v>-1.2</v>
      </c>
      <c r="AL44" s="119" t="s">
        <v>66</v>
      </c>
      <c r="AM44" s="117">
        <v>2.2999999999999998</v>
      </c>
      <c r="AN44" s="104">
        <v>-0.1</v>
      </c>
      <c r="AO44" s="104">
        <v>-2.1</v>
      </c>
      <c r="AP44" s="104">
        <v>3.6</v>
      </c>
      <c r="AQ44" s="104">
        <v>-0.8</v>
      </c>
      <c r="AR44" s="104">
        <v>0.4</v>
      </c>
      <c r="AS44" s="104">
        <v>2.6</v>
      </c>
      <c r="AT44" s="104">
        <v>2.5</v>
      </c>
      <c r="AU44" s="104">
        <v>6.4</v>
      </c>
      <c r="AV44" s="104">
        <v>2</v>
      </c>
    </row>
    <row r="45" spans="1:49" s="13" customFormat="1" ht="20.100000000000001" customHeight="1">
      <c r="A45" s="119" t="s">
        <v>67</v>
      </c>
      <c r="B45" s="98">
        <v>107.7</v>
      </c>
      <c r="C45" s="99">
        <v>107.1</v>
      </c>
      <c r="D45" s="99">
        <v>106.5</v>
      </c>
      <c r="E45" s="100">
        <v>109</v>
      </c>
      <c r="F45" s="105">
        <v>105.2</v>
      </c>
      <c r="G45" s="104">
        <v>104.8</v>
      </c>
      <c r="H45" s="104">
        <v>106.7</v>
      </c>
      <c r="I45" s="104">
        <v>106.3</v>
      </c>
      <c r="J45" s="104">
        <v>104.8</v>
      </c>
      <c r="K45" s="104">
        <v>101.8</v>
      </c>
      <c r="L45" s="104">
        <v>114.6</v>
      </c>
      <c r="M45" s="104">
        <v>104.6</v>
      </c>
      <c r="N45" s="119" t="s">
        <v>67</v>
      </c>
      <c r="O45" s="117">
        <v>114.3</v>
      </c>
      <c r="P45" s="104">
        <v>100.4</v>
      </c>
      <c r="Q45" s="104">
        <v>99.3</v>
      </c>
      <c r="R45" s="104">
        <v>118.8</v>
      </c>
      <c r="S45" s="104">
        <v>108.6</v>
      </c>
      <c r="T45" s="104">
        <v>99.1</v>
      </c>
      <c r="U45" s="104">
        <v>94.3</v>
      </c>
      <c r="V45" s="104">
        <v>101.6</v>
      </c>
      <c r="W45" s="104">
        <v>111</v>
      </c>
      <c r="X45" s="104">
        <v>103.4</v>
      </c>
      <c r="Y45" s="119" t="s">
        <v>67</v>
      </c>
      <c r="Z45" s="117">
        <v>2.5</v>
      </c>
      <c r="AA45" s="104">
        <v>2.2000000000000002</v>
      </c>
      <c r="AB45" s="104">
        <v>2.4</v>
      </c>
      <c r="AC45" s="118">
        <v>2.9</v>
      </c>
      <c r="AD45" s="105">
        <v>2</v>
      </c>
      <c r="AE45" s="104">
        <v>1.9</v>
      </c>
      <c r="AF45" s="104">
        <v>2.5</v>
      </c>
      <c r="AG45" s="104">
        <v>2.4</v>
      </c>
      <c r="AH45" s="104">
        <v>2.1</v>
      </c>
      <c r="AI45" s="104">
        <v>1.8</v>
      </c>
      <c r="AJ45" s="104">
        <v>4</v>
      </c>
      <c r="AK45" s="104">
        <v>-1.2</v>
      </c>
      <c r="AL45" s="119" t="s">
        <v>67</v>
      </c>
      <c r="AM45" s="117">
        <v>3</v>
      </c>
      <c r="AN45" s="104">
        <v>-0.2</v>
      </c>
      <c r="AO45" s="104">
        <v>-2</v>
      </c>
      <c r="AP45" s="104">
        <v>8</v>
      </c>
      <c r="AQ45" s="104">
        <v>1.2</v>
      </c>
      <c r="AR45" s="104">
        <v>-0.1</v>
      </c>
      <c r="AS45" s="104">
        <v>3.3</v>
      </c>
      <c r="AT45" s="104">
        <v>-1</v>
      </c>
      <c r="AU45" s="104">
        <v>5.5</v>
      </c>
      <c r="AV45" s="104">
        <v>1.8</v>
      </c>
    </row>
    <row r="46" spans="1:49" s="13" customFormat="1" ht="20.100000000000001" customHeight="1">
      <c r="A46" s="119" t="s">
        <v>133</v>
      </c>
      <c r="B46" s="120">
        <v>108.1</v>
      </c>
      <c r="C46" s="121">
        <v>107.5</v>
      </c>
      <c r="D46" s="121">
        <v>106.6</v>
      </c>
      <c r="E46" s="122">
        <v>109.5</v>
      </c>
      <c r="F46" s="123">
        <v>105.7</v>
      </c>
      <c r="G46" s="124">
        <v>105.3</v>
      </c>
      <c r="H46" s="124">
        <v>107.3</v>
      </c>
      <c r="I46" s="124">
        <v>106.8</v>
      </c>
      <c r="J46" s="124">
        <v>105</v>
      </c>
      <c r="K46" s="124">
        <v>102</v>
      </c>
      <c r="L46" s="124">
        <v>116.8</v>
      </c>
      <c r="M46" s="124">
        <v>109</v>
      </c>
      <c r="N46" s="119" t="s">
        <v>133</v>
      </c>
      <c r="O46" s="125">
        <v>114.8</v>
      </c>
      <c r="P46" s="124">
        <v>100.5</v>
      </c>
      <c r="Q46" s="124">
        <v>103.7</v>
      </c>
      <c r="R46" s="124">
        <v>119.4</v>
      </c>
      <c r="S46" s="124">
        <v>109.4</v>
      </c>
      <c r="T46" s="124">
        <v>99</v>
      </c>
      <c r="U46" s="124">
        <v>94.1</v>
      </c>
      <c r="V46" s="124">
        <v>101.6</v>
      </c>
      <c r="W46" s="124">
        <v>110.9</v>
      </c>
      <c r="X46" s="124">
        <v>103.8</v>
      </c>
      <c r="Y46" s="119" t="s">
        <v>64</v>
      </c>
      <c r="Z46" s="117">
        <v>2.8</v>
      </c>
      <c r="AA46" s="104">
        <v>2.5</v>
      </c>
      <c r="AB46" s="104">
        <v>2.1</v>
      </c>
      <c r="AC46" s="118">
        <v>3.3</v>
      </c>
      <c r="AD46" s="105">
        <v>2.2999999999999998</v>
      </c>
      <c r="AE46" s="104">
        <v>2</v>
      </c>
      <c r="AF46" s="104">
        <v>2.9</v>
      </c>
      <c r="AG46" s="104">
        <v>2.6</v>
      </c>
      <c r="AH46" s="104">
        <v>1.5</v>
      </c>
      <c r="AI46" s="104">
        <v>1.3</v>
      </c>
      <c r="AJ46" s="104">
        <v>8.5</v>
      </c>
      <c r="AK46" s="104">
        <v>8.1</v>
      </c>
      <c r="AL46" s="119" t="s">
        <v>64</v>
      </c>
      <c r="AM46" s="117">
        <v>3.1</v>
      </c>
      <c r="AN46" s="104">
        <v>-0.4</v>
      </c>
      <c r="AO46" s="104">
        <v>7.5</v>
      </c>
      <c r="AP46" s="104">
        <v>4.7</v>
      </c>
      <c r="AQ46" s="104">
        <v>1.7</v>
      </c>
      <c r="AR46" s="104">
        <v>-0.1</v>
      </c>
      <c r="AS46" s="104">
        <v>2.5</v>
      </c>
      <c r="AT46" s="104">
        <v>-1.3</v>
      </c>
      <c r="AU46" s="104">
        <v>4.5</v>
      </c>
      <c r="AV46" s="104">
        <v>1.2</v>
      </c>
    </row>
    <row r="47" spans="1:49" s="13" customFormat="1" ht="20.100000000000001" customHeight="1">
      <c r="A47" s="119" t="s">
        <v>68</v>
      </c>
      <c r="B47" s="120">
        <v>108.2</v>
      </c>
      <c r="C47" s="121">
        <v>107.8</v>
      </c>
      <c r="D47" s="121">
        <v>106.6</v>
      </c>
      <c r="E47" s="122">
        <v>109.6</v>
      </c>
      <c r="F47" s="123">
        <v>106</v>
      </c>
      <c r="G47" s="124">
        <v>105.5</v>
      </c>
      <c r="H47" s="124">
        <v>107.7</v>
      </c>
      <c r="I47" s="124">
        <v>107.1</v>
      </c>
      <c r="J47" s="124">
        <v>104.9</v>
      </c>
      <c r="K47" s="124">
        <v>101.9</v>
      </c>
      <c r="L47" s="124">
        <v>117.8</v>
      </c>
      <c r="M47" s="124">
        <v>113</v>
      </c>
      <c r="N47" s="119" t="s">
        <v>68</v>
      </c>
      <c r="O47" s="125">
        <v>115.1</v>
      </c>
      <c r="P47" s="124">
        <v>100.4</v>
      </c>
      <c r="Q47" s="124">
        <v>107.4</v>
      </c>
      <c r="R47" s="124">
        <v>119.5</v>
      </c>
      <c r="S47" s="124">
        <v>107.8</v>
      </c>
      <c r="T47" s="124">
        <v>99.5</v>
      </c>
      <c r="U47" s="124">
        <v>94.3</v>
      </c>
      <c r="V47" s="124">
        <v>101.6</v>
      </c>
      <c r="W47" s="124">
        <v>110.5</v>
      </c>
      <c r="X47" s="124">
        <v>103.7</v>
      </c>
      <c r="Y47" s="119" t="s">
        <v>68</v>
      </c>
      <c r="Z47" s="117">
        <v>2.8</v>
      </c>
      <c r="AA47" s="104">
        <v>2.6</v>
      </c>
      <c r="AB47" s="104">
        <v>2.2000000000000002</v>
      </c>
      <c r="AC47" s="118">
        <v>3.3</v>
      </c>
      <c r="AD47" s="105">
        <v>2.6</v>
      </c>
      <c r="AE47" s="104">
        <v>2.2999999999999998</v>
      </c>
      <c r="AF47" s="104">
        <v>3.3</v>
      </c>
      <c r="AG47" s="104">
        <v>2.9</v>
      </c>
      <c r="AH47" s="104">
        <v>1.4</v>
      </c>
      <c r="AI47" s="104">
        <v>1.2</v>
      </c>
      <c r="AJ47" s="104">
        <v>10.8</v>
      </c>
      <c r="AK47" s="104">
        <v>13.3</v>
      </c>
      <c r="AL47" s="119" t="s">
        <v>68</v>
      </c>
      <c r="AM47" s="117">
        <v>3.2</v>
      </c>
      <c r="AN47" s="104">
        <v>-0.4</v>
      </c>
      <c r="AO47" s="104">
        <v>12.7</v>
      </c>
      <c r="AP47" s="104">
        <v>3.2</v>
      </c>
      <c r="AQ47" s="104">
        <v>0.6</v>
      </c>
      <c r="AR47" s="104">
        <v>0.4</v>
      </c>
      <c r="AS47" s="104">
        <v>2.6</v>
      </c>
      <c r="AT47" s="104">
        <v>-1.3</v>
      </c>
      <c r="AU47" s="104">
        <v>4.8</v>
      </c>
      <c r="AV47" s="104">
        <v>0.8</v>
      </c>
    </row>
    <row r="48" spans="1:49" s="13" customFormat="1" ht="20.100000000000001" customHeight="1">
      <c r="A48" s="119" t="s">
        <v>69</v>
      </c>
      <c r="B48" s="120">
        <v>108.6</v>
      </c>
      <c r="C48" s="121">
        <v>108.3</v>
      </c>
      <c r="D48" s="121">
        <v>106.9</v>
      </c>
      <c r="E48" s="122">
        <v>110.1</v>
      </c>
      <c r="F48" s="123">
        <v>106.5</v>
      </c>
      <c r="G48" s="124">
        <v>105.9</v>
      </c>
      <c r="H48" s="124">
        <v>108.2</v>
      </c>
      <c r="I48" s="124">
        <v>107.6</v>
      </c>
      <c r="J48" s="124">
        <v>105</v>
      </c>
      <c r="K48" s="124">
        <v>101.9</v>
      </c>
      <c r="L48" s="124">
        <v>119.8</v>
      </c>
      <c r="M48" s="124">
        <v>117</v>
      </c>
      <c r="N48" s="119" t="s">
        <v>69</v>
      </c>
      <c r="O48" s="125">
        <v>115.5</v>
      </c>
      <c r="P48" s="124">
        <v>100.5</v>
      </c>
      <c r="Q48" s="124">
        <v>111.2</v>
      </c>
      <c r="R48" s="124">
        <v>118</v>
      </c>
      <c r="S48" s="124">
        <v>106.8</v>
      </c>
      <c r="T48" s="124">
        <v>99.9</v>
      </c>
      <c r="U48" s="124">
        <v>94.8</v>
      </c>
      <c r="V48" s="124">
        <v>101.6</v>
      </c>
      <c r="W48" s="124">
        <v>111.1</v>
      </c>
      <c r="X48" s="124">
        <v>103.6</v>
      </c>
      <c r="Y48" s="119" t="s">
        <v>69</v>
      </c>
      <c r="Z48" s="117">
        <v>2.8</v>
      </c>
      <c r="AA48" s="104">
        <v>2.7</v>
      </c>
      <c r="AB48" s="104">
        <v>1.9</v>
      </c>
      <c r="AC48" s="118">
        <v>3.2</v>
      </c>
      <c r="AD48" s="105">
        <v>2.6</v>
      </c>
      <c r="AE48" s="104">
        <v>2.2999999999999998</v>
      </c>
      <c r="AF48" s="104">
        <v>3.3</v>
      </c>
      <c r="AG48" s="104">
        <v>3</v>
      </c>
      <c r="AH48" s="104">
        <v>1.1000000000000001</v>
      </c>
      <c r="AI48" s="104">
        <v>1</v>
      </c>
      <c r="AJ48" s="104">
        <v>9.4</v>
      </c>
      <c r="AK48" s="104">
        <v>18.399999999999999</v>
      </c>
      <c r="AL48" s="119" t="s">
        <v>82</v>
      </c>
      <c r="AM48" s="117">
        <v>2.6</v>
      </c>
      <c r="AN48" s="104">
        <v>-0.4</v>
      </c>
      <c r="AO48" s="104">
        <v>18.3</v>
      </c>
      <c r="AP48" s="104">
        <v>3.3</v>
      </c>
      <c r="AQ48" s="104">
        <v>2</v>
      </c>
      <c r="AR48" s="104">
        <v>0.7</v>
      </c>
      <c r="AS48" s="104">
        <v>1.4</v>
      </c>
      <c r="AT48" s="104">
        <v>-1.3</v>
      </c>
      <c r="AU48" s="104">
        <v>3.7</v>
      </c>
      <c r="AV48" s="104">
        <v>1</v>
      </c>
    </row>
    <row r="49" spans="1:48" s="13" customFormat="1" ht="20.100000000000001" customHeight="1">
      <c r="A49" s="119" t="s">
        <v>70</v>
      </c>
      <c r="B49" s="120">
        <v>109.1</v>
      </c>
      <c r="C49" s="121">
        <v>108.7</v>
      </c>
      <c r="D49" s="121">
        <v>107.4</v>
      </c>
      <c r="E49" s="122">
        <v>110.8</v>
      </c>
      <c r="F49" s="123">
        <v>106.8</v>
      </c>
      <c r="G49" s="124">
        <v>106.2</v>
      </c>
      <c r="H49" s="124">
        <v>108.6</v>
      </c>
      <c r="I49" s="124">
        <v>107.9</v>
      </c>
      <c r="J49" s="124">
        <v>105.4</v>
      </c>
      <c r="K49" s="124">
        <v>102.2</v>
      </c>
      <c r="L49" s="124">
        <v>122.2</v>
      </c>
      <c r="M49" s="124">
        <v>116.7</v>
      </c>
      <c r="N49" s="119" t="s">
        <v>70</v>
      </c>
      <c r="O49" s="125">
        <v>116.4</v>
      </c>
      <c r="P49" s="124">
        <v>100.5</v>
      </c>
      <c r="Q49" s="124">
        <v>110.9</v>
      </c>
      <c r="R49" s="124">
        <v>118.6</v>
      </c>
      <c r="S49" s="124">
        <v>105.8</v>
      </c>
      <c r="T49" s="124">
        <v>99.8</v>
      </c>
      <c r="U49" s="124">
        <v>94.8</v>
      </c>
      <c r="V49" s="124">
        <v>101.6</v>
      </c>
      <c r="W49" s="124">
        <v>113</v>
      </c>
      <c r="X49" s="124">
        <v>103.6</v>
      </c>
      <c r="Y49" s="119" t="s">
        <v>70</v>
      </c>
      <c r="Z49" s="117">
        <v>3</v>
      </c>
      <c r="AA49" s="104">
        <v>2.8</v>
      </c>
      <c r="AB49" s="104">
        <v>2</v>
      </c>
      <c r="AC49" s="118">
        <v>3.5</v>
      </c>
      <c r="AD49" s="105">
        <v>2.7</v>
      </c>
      <c r="AE49" s="104">
        <v>2.4</v>
      </c>
      <c r="AF49" s="104">
        <v>3.3</v>
      </c>
      <c r="AG49" s="104">
        <v>3</v>
      </c>
      <c r="AH49" s="104">
        <v>1.2</v>
      </c>
      <c r="AI49" s="104">
        <v>1.1000000000000001</v>
      </c>
      <c r="AJ49" s="104">
        <v>8.1999999999999993</v>
      </c>
      <c r="AK49" s="104">
        <v>18</v>
      </c>
      <c r="AL49" s="119" t="s">
        <v>70</v>
      </c>
      <c r="AM49" s="117">
        <v>2.6</v>
      </c>
      <c r="AN49" s="104">
        <v>-0.2</v>
      </c>
      <c r="AO49" s="104">
        <v>19.5</v>
      </c>
      <c r="AP49" s="104">
        <v>3.8</v>
      </c>
      <c r="AQ49" s="104">
        <v>2.6</v>
      </c>
      <c r="AR49" s="104">
        <v>0.9</v>
      </c>
      <c r="AS49" s="104">
        <v>0.6</v>
      </c>
      <c r="AT49" s="104">
        <v>-1.3</v>
      </c>
      <c r="AU49" s="104">
        <v>3.6</v>
      </c>
      <c r="AV49" s="104">
        <v>0.8</v>
      </c>
    </row>
    <row r="50" spans="1:48" s="13" customFormat="1" ht="20.100000000000001" customHeight="1">
      <c r="A50" s="119" t="s">
        <v>71</v>
      </c>
      <c r="B50" s="120">
        <v>108.9</v>
      </c>
      <c r="C50" s="121">
        <v>108.2</v>
      </c>
      <c r="D50" s="121">
        <v>107.5</v>
      </c>
      <c r="E50" s="122">
        <v>110.4</v>
      </c>
      <c r="F50" s="123">
        <v>106.5</v>
      </c>
      <c r="G50" s="124">
        <v>105.6</v>
      </c>
      <c r="H50" s="124">
        <v>108.3</v>
      </c>
      <c r="I50" s="124">
        <v>107.3</v>
      </c>
      <c r="J50" s="124">
        <v>105.5</v>
      </c>
      <c r="K50" s="124">
        <v>102.1</v>
      </c>
      <c r="L50" s="124">
        <v>126.3</v>
      </c>
      <c r="M50" s="124">
        <v>107.8</v>
      </c>
      <c r="N50" s="119" t="s">
        <v>71</v>
      </c>
      <c r="O50" s="125">
        <v>117.5</v>
      </c>
      <c r="P50" s="124">
        <v>100.3</v>
      </c>
      <c r="Q50" s="124">
        <v>102.2</v>
      </c>
      <c r="R50" s="124">
        <v>119.3</v>
      </c>
      <c r="S50" s="124">
        <v>110.3</v>
      </c>
      <c r="T50" s="124">
        <v>99.7</v>
      </c>
      <c r="U50" s="124">
        <v>94.6</v>
      </c>
      <c r="V50" s="124">
        <v>101.6</v>
      </c>
      <c r="W50" s="124">
        <v>111.1</v>
      </c>
      <c r="X50" s="124">
        <v>104.2</v>
      </c>
      <c r="Y50" s="119" t="s">
        <v>71</v>
      </c>
      <c r="Z50" s="117">
        <v>2.5</v>
      </c>
      <c r="AA50" s="104">
        <v>2.4</v>
      </c>
      <c r="AB50" s="104">
        <v>2.1</v>
      </c>
      <c r="AC50" s="118">
        <v>2.9</v>
      </c>
      <c r="AD50" s="105">
        <v>2.2000000000000002</v>
      </c>
      <c r="AE50" s="104">
        <v>2</v>
      </c>
      <c r="AF50" s="104">
        <v>2.8</v>
      </c>
      <c r="AG50" s="104">
        <v>2.6</v>
      </c>
      <c r="AH50" s="104">
        <v>1.4</v>
      </c>
      <c r="AI50" s="104">
        <v>1.1000000000000001</v>
      </c>
      <c r="AJ50" s="104">
        <v>6.8</v>
      </c>
      <c r="AK50" s="104">
        <v>9.3000000000000007</v>
      </c>
      <c r="AL50" s="119" t="s">
        <v>71</v>
      </c>
      <c r="AM50" s="117">
        <v>3</v>
      </c>
      <c r="AN50" s="104">
        <v>-0.4</v>
      </c>
      <c r="AO50" s="104">
        <v>11.3</v>
      </c>
      <c r="AP50" s="104">
        <v>5.2</v>
      </c>
      <c r="AQ50" s="104">
        <v>2.8</v>
      </c>
      <c r="AR50" s="104">
        <v>1.1000000000000001</v>
      </c>
      <c r="AS50" s="104">
        <v>0.1</v>
      </c>
      <c r="AT50" s="104">
        <v>-1.3</v>
      </c>
      <c r="AU50" s="104">
        <v>3.1</v>
      </c>
      <c r="AV50" s="104">
        <v>1.2</v>
      </c>
    </row>
    <row r="51" spans="1:48" s="13" customFormat="1" ht="20.100000000000001" customHeight="1">
      <c r="A51" s="119" t="s">
        <v>73</v>
      </c>
      <c r="B51" s="120">
        <v>109.5</v>
      </c>
      <c r="C51" s="121">
        <v>108.8</v>
      </c>
      <c r="D51" s="121">
        <v>108.1</v>
      </c>
      <c r="E51" s="122">
        <v>111.2</v>
      </c>
      <c r="F51" s="123">
        <v>107.2</v>
      </c>
      <c r="G51" s="124">
        <v>106.3</v>
      </c>
      <c r="H51" s="124">
        <v>109.2</v>
      </c>
      <c r="I51" s="124">
        <v>108.1</v>
      </c>
      <c r="J51" s="124">
        <v>106.1</v>
      </c>
      <c r="K51" s="124">
        <v>102.4</v>
      </c>
      <c r="L51" s="124">
        <v>129.30000000000001</v>
      </c>
      <c r="M51" s="124">
        <v>108.2</v>
      </c>
      <c r="N51" s="119" t="s">
        <v>73</v>
      </c>
      <c r="O51" s="125">
        <v>119.5</v>
      </c>
      <c r="P51" s="124">
        <v>100.7</v>
      </c>
      <c r="Q51" s="124">
        <v>102.5</v>
      </c>
      <c r="R51" s="124">
        <v>119.8</v>
      </c>
      <c r="S51" s="124">
        <v>109.4</v>
      </c>
      <c r="T51" s="124">
        <v>99.9</v>
      </c>
      <c r="U51" s="124">
        <v>94.9</v>
      </c>
      <c r="V51" s="124">
        <v>101.6</v>
      </c>
      <c r="W51" s="124">
        <v>111.9</v>
      </c>
      <c r="X51" s="124">
        <v>104.5</v>
      </c>
      <c r="Y51" s="119" t="s">
        <v>73</v>
      </c>
      <c r="Z51" s="117">
        <v>2.2999999999999998</v>
      </c>
      <c r="AA51" s="104">
        <v>2.2999999999999998</v>
      </c>
      <c r="AB51" s="104">
        <v>2.2999999999999998</v>
      </c>
      <c r="AC51" s="118">
        <v>2.6</v>
      </c>
      <c r="AD51" s="105">
        <v>2</v>
      </c>
      <c r="AE51" s="104">
        <v>1.9</v>
      </c>
      <c r="AF51" s="104">
        <v>2.6</v>
      </c>
      <c r="AG51" s="104">
        <v>2.4</v>
      </c>
      <c r="AH51" s="104">
        <v>1.8</v>
      </c>
      <c r="AI51" s="104">
        <v>1.1000000000000001</v>
      </c>
      <c r="AJ51" s="104">
        <v>4.5999999999999996</v>
      </c>
      <c r="AK51" s="104">
        <v>3.1</v>
      </c>
      <c r="AL51" s="119" t="s">
        <v>73</v>
      </c>
      <c r="AM51" s="117">
        <v>3.7</v>
      </c>
      <c r="AN51" s="104">
        <v>-0.1</v>
      </c>
      <c r="AO51" s="104">
        <v>3.1</v>
      </c>
      <c r="AP51" s="104">
        <v>3.2</v>
      </c>
      <c r="AQ51" s="104">
        <v>2.5</v>
      </c>
      <c r="AR51" s="104">
        <v>1</v>
      </c>
      <c r="AS51" s="104">
        <v>0.6</v>
      </c>
      <c r="AT51" s="104">
        <v>-1.3</v>
      </c>
      <c r="AU51" s="104">
        <v>3.9</v>
      </c>
      <c r="AV51" s="104">
        <v>1.3</v>
      </c>
    </row>
    <row r="52" spans="1:48" s="13" customFormat="1" ht="20.100000000000001" customHeight="1">
      <c r="A52" s="119" t="s">
        <v>72</v>
      </c>
      <c r="B52" s="120">
        <v>110</v>
      </c>
      <c r="C52" s="121">
        <v>109.2</v>
      </c>
      <c r="D52" s="121">
        <v>108.4</v>
      </c>
      <c r="E52" s="122">
        <v>111.8</v>
      </c>
      <c r="F52" s="123">
        <v>107.6</v>
      </c>
      <c r="G52" s="124">
        <v>106.6</v>
      </c>
      <c r="H52" s="124">
        <v>109.6</v>
      </c>
      <c r="I52" s="124">
        <v>108.5</v>
      </c>
      <c r="J52" s="124">
        <v>106.2</v>
      </c>
      <c r="K52" s="124">
        <v>102.3</v>
      </c>
      <c r="L52" s="124">
        <v>132</v>
      </c>
      <c r="M52" s="124">
        <v>111.9</v>
      </c>
      <c r="N52" s="119" t="s">
        <v>72</v>
      </c>
      <c r="O52" s="125">
        <v>120.2</v>
      </c>
      <c r="P52" s="124">
        <v>100.7</v>
      </c>
      <c r="Q52" s="124">
        <v>106.1</v>
      </c>
      <c r="R52" s="124">
        <v>119.1</v>
      </c>
      <c r="S52" s="124">
        <v>109</v>
      </c>
      <c r="T52" s="124">
        <v>100.5</v>
      </c>
      <c r="U52" s="124">
        <v>95</v>
      </c>
      <c r="V52" s="124">
        <v>101.6</v>
      </c>
      <c r="W52" s="124">
        <v>111.7</v>
      </c>
      <c r="X52" s="124">
        <v>104.1</v>
      </c>
      <c r="Y52" s="119" t="s">
        <v>72</v>
      </c>
      <c r="Z52" s="117">
        <v>2.9</v>
      </c>
      <c r="AA52" s="104">
        <v>2.7</v>
      </c>
      <c r="AB52" s="104">
        <v>2.4</v>
      </c>
      <c r="AC52" s="118">
        <v>3.4</v>
      </c>
      <c r="AD52" s="105">
        <v>2.4</v>
      </c>
      <c r="AE52" s="104">
        <v>2.1</v>
      </c>
      <c r="AF52" s="104">
        <v>3</v>
      </c>
      <c r="AG52" s="104">
        <v>2.7</v>
      </c>
      <c r="AH52" s="104">
        <v>1.7</v>
      </c>
      <c r="AI52" s="104">
        <v>0.9</v>
      </c>
      <c r="AJ52" s="104">
        <v>8.4</v>
      </c>
      <c r="AK52" s="104">
        <v>7.3</v>
      </c>
      <c r="AL52" s="119" t="s">
        <v>72</v>
      </c>
      <c r="AM52" s="117">
        <v>4.5</v>
      </c>
      <c r="AN52" s="104">
        <v>0.1</v>
      </c>
      <c r="AO52" s="104">
        <v>7</v>
      </c>
      <c r="AP52" s="104">
        <v>2.2999999999999998</v>
      </c>
      <c r="AQ52" s="104">
        <v>-0.3</v>
      </c>
      <c r="AR52" s="104">
        <v>1.5</v>
      </c>
      <c r="AS52" s="104">
        <v>1</v>
      </c>
      <c r="AT52" s="104">
        <v>-1.3</v>
      </c>
      <c r="AU52" s="104">
        <v>3.6</v>
      </c>
      <c r="AV52" s="104">
        <v>0.9</v>
      </c>
    </row>
    <row r="53" spans="1:48" s="13" customFormat="1" ht="20.100000000000001" customHeight="1">
      <c r="A53" s="126" t="s">
        <v>74</v>
      </c>
      <c r="B53" s="120">
        <v>110.7</v>
      </c>
      <c r="C53" s="121">
        <v>109.6</v>
      </c>
      <c r="D53" s="121">
        <v>108.4</v>
      </c>
      <c r="E53" s="122">
        <v>112.5</v>
      </c>
      <c r="F53" s="123">
        <v>108.1</v>
      </c>
      <c r="G53" s="124">
        <v>106.8</v>
      </c>
      <c r="H53" s="124">
        <v>110.2</v>
      </c>
      <c r="I53" s="124">
        <v>108.8</v>
      </c>
      <c r="J53" s="124">
        <v>106</v>
      </c>
      <c r="K53" s="124">
        <v>102.2</v>
      </c>
      <c r="L53" s="124">
        <v>137.4</v>
      </c>
      <c r="M53" s="124">
        <v>117.6</v>
      </c>
      <c r="N53" s="126" t="s">
        <v>74</v>
      </c>
      <c r="O53" s="125">
        <v>120.6</v>
      </c>
      <c r="P53" s="124">
        <v>100.6</v>
      </c>
      <c r="Q53" s="124">
        <v>111.7</v>
      </c>
      <c r="R53" s="124">
        <v>118.6</v>
      </c>
      <c r="S53" s="124">
        <v>108.2</v>
      </c>
      <c r="T53" s="124">
        <v>100.4</v>
      </c>
      <c r="U53" s="124">
        <v>95.2</v>
      </c>
      <c r="V53" s="124">
        <v>101.6</v>
      </c>
      <c r="W53" s="124">
        <v>111.4</v>
      </c>
      <c r="X53" s="124">
        <v>103.8</v>
      </c>
      <c r="Y53" s="126" t="s">
        <v>74</v>
      </c>
      <c r="Z53" s="117">
        <v>3.6</v>
      </c>
      <c r="AA53" s="104">
        <v>3</v>
      </c>
      <c r="AB53" s="104">
        <v>2.4</v>
      </c>
      <c r="AC53" s="118">
        <v>4.2</v>
      </c>
      <c r="AD53" s="105">
        <v>2.8</v>
      </c>
      <c r="AE53" s="104">
        <v>2.4</v>
      </c>
      <c r="AF53" s="104">
        <v>3.5</v>
      </c>
      <c r="AG53" s="104">
        <v>3</v>
      </c>
      <c r="AH53" s="104">
        <v>1.6</v>
      </c>
      <c r="AI53" s="104">
        <v>1</v>
      </c>
      <c r="AJ53" s="104">
        <v>11.4</v>
      </c>
      <c r="AK53" s="104">
        <v>12.4</v>
      </c>
      <c r="AL53" s="126" t="s">
        <v>74</v>
      </c>
      <c r="AM53" s="117">
        <v>4.4000000000000004</v>
      </c>
      <c r="AN53" s="104">
        <v>0.1</v>
      </c>
      <c r="AO53" s="104">
        <v>12.7</v>
      </c>
      <c r="AP53" s="104">
        <v>3</v>
      </c>
      <c r="AQ53" s="104">
        <v>0.1</v>
      </c>
      <c r="AR53" s="104">
        <v>1.5</v>
      </c>
      <c r="AS53" s="104">
        <v>1.1000000000000001</v>
      </c>
      <c r="AT53" s="104">
        <v>-1.3</v>
      </c>
      <c r="AU53" s="104">
        <v>3.5</v>
      </c>
      <c r="AV53" s="104">
        <v>0.6</v>
      </c>
    </row>
    <row r="54" spans="1:48" s="13" customFormat="1" ht="20.100000000000001" customHeight="1">
      <c r="A54" s="116" t="s">
        <v>143</v>
      </c>
      <c r="B54" s="233">
        <v>111.2</v>
      </c>
      <c r="C54" s="234">
        <v>109.8</v>
      </c>
      <c r="D54" s="234">
        <v>108.5</v>
      </c>
      <c r="E54" s="235">
        <v>113.2</v>
      </c>
      <c r="F54" s="232">
        <v>108.8</v>
      </c>
      <c r="G54" s="231">
        <v>107.4</v>
      </c>
      <c r="H54" s="231">
        <v>111.1</v>
      </c>
      <c r="I54" s="231">
        <v>109.5</v>
      </c>
      <c r="J54" s="231">
        <v>106.5</v>
      </c>
      <c r="K54" s="231">
        <v>102.4</v>
      </c>
      <c r="L54" s="231">
        <v>141.80000000000001</v>
      </c>
      <c r="M54" s="231">
        <v>118.2</v>
      </c>
      <c r="N54" s="116" t="s">
        <v>143</v>
      </c>
      <c r="O54" s="230">
        <v>122.8</v>
      </c>
      <c r="P54" s="231">
        <v>100.7</v>
      </c>
      <c r="Q54" s="231">
        <v>111.5</v>
      </c>
      <c r="R54" s="231">
        <v>118.6</v>
      </c>
      <c r="S54" s="231">
        <v>107.9</v>
      </c>
      <c r="T54" s="231">
        <v>100.4</v>
      </c>
      <c r="U54" s="231">
        <v>96.2</v>
      </c>
      <c r="V54" s="231">
        <v>101.6</v>
      </c>
      <c r="W54" s="231">
        <v>111.1</v>
      </c>
      <c r="X54" s="231">
        <v>105.2</v>
      </c>
      <c r="Y54" s="116" t="s">
        <v>143</v>
      </c>
      <c r="Z54" s="230">
        <v>4</v>
      </c>
      <c r="AA54" s="231">
        <v>3.2</v>
      </c>
      <c r="AB54" s="231">
        <v>2.5</v>
      </c>
      <c r="AC54" s="236">
        <v>4.7</v>
      </c>
      <c r="AD54" s="232">
        <v>3.4</v>
      </c>
      <c r="AE54" s="231">
        <v>2.8</v>
      </c>
      <c r="AF54" s="231">
        <v>4.0999999999999996</v>
      </c>
      <c r="AG54" s="231">
        <v>3.5</v>
      </c>
      <c r="AH54" s="231">
        <v>1.9</v>
      </c>
      <c r="AI54" s="231">
        <v>0.9</v>
      </c>
      <c r="AJ54" s="231">
        <v>14.8</v>
      </c>
      <c r="AK54" s="231">
        <v>13.9</v>
      </c>
      <c r="AL54" s="116" t="s">
        <v>143</v>
      </c>
      <c r="AM54" s="230">
        <v>6.2</v>
      </c>
      <c r="AN54" s="231">
        <v>0.1</v>
      </c>
      <c r="AO54" s="231">
        <v>13.5</v>
      </c>
      <c r="AP54" s="231">
        <v>1.9</v>
      </c>
      <c r="AQ54" s="231">
        <v>1.5</v>
      </c>
      <c r="AR54" s="231">
        <v>1.1000000000000001</v>
      </c>
      <c r="AS54" s="231">
        <v>2.1</v>
      </c>
      <c r="AT54" s="231">
        <v>-1.3</v>
      </c>
      <c r="AU54" s="231">
        <v>1.8</v>
      </c>
      <c r="AV54" s="231">
        <v>1.8</v>
      </c>
    </row>
    <row r="55" spans="1:48" s="13" customFormat="1" ht="20.100000000000001" customHeight="1">
      <c r="A55" s="119" t="s">
        <v>65</v>
      </c>
      <c r="B55" s="98">
        <v>110.8</v>
      </c>
      <c r="C55" s="99">
        <v>109.7</v>
      </c>
      <c r="D55" s="99">
        <v>108.7</v>
      </c>
      <c r="E55" s="100">
        <v>112.7</v>
      </c>
      <c r="F55" s="105">
        <v>108.7</v>
      </c>
      <c r="G55" s="104">
        <v>107.3</v>
      </c>
      <c r="H55" s="104">
        <v>110.9</v>
      </c>
      <c r="I55" s="104">
        <v>109.3</v>
      </c>
      <c r="J55" s="104">
        <v>106.8</v>
      </c>
      <c r="K55" s="104">
        <v>102.5</v>
      </c>
      <c r="L55" s="104">
        <v>141.4</v>
      </c>
      <c r="M55" s="104">
        <v>113.2</v>
      </c>
      <c r="N55" s="119" t="s">
        <v>65</v>
      </c>
      <c r="O55" s="117">
        <v>123.3</v>
      </c>
      <c r="P55" s="104">
        <v>100.8</v>
      </c>
      <c r="Q55" s="104">
        <v>105.9</v>
      </c>
      <c r="R55" s="104">
        <v>117.9</v>
      </c>
      <c r="S55" s="104">
        <v>108.8</v>
      </c>
      <c r="T55" s="104">
        <v>100.4</v>
      </c>
      <c r="U55" s="104">
        <v>96.5</v>
      </c>
      <c r="V55" s="104">
        <v>102.4</v>
      </c>
      <c r="W55" s="104">
        <v>111.3</v>
      </c>
      <c r="X55" s="104">
        <v>105.2</v>
      </c>
      <c r="Y55" s="119" t="s">
        <v>65</v>
      </c>
      <c r="Z55" s="117">
        <v>3.7</v>
      </c>
      <c r="AA55" s="104">
        <v>3</v>
      </c>
      <c r="AB55" s="104">
        <v>2.6</v>
      </c>
      <c r="AC55" s="104">
        <v>4.3</v>
      </c>
      <c r="AD55" s="105">
        <v>3.5</v>
      </c>
      <c r="AE55" s="104">
        <v>2.8</v>
      </c>
      <c r="AF55" s="104">
        <v>4.2</v>
      </c>
      <c r="AG55" s="104">
        <v>3.4</v>
      </c>
      <c r="AH55" s="104">
        <v>2.4</v>
      </c>
      <c r="AI55" s="104">
        <v>1.2</v>
      </c>
      <c r="AJ55" s="104">
        <v>18.600000000000001</v>
      </c>
      <c r="AK55" s="104">
        <v>7.9</v>
      </c>
      <c r="AL55" s="119" t="s">
        <v>65</v>
      </c>
      <c r="AM55" s="117">
        <v>7.4</v>
      </c>
      <c r="AN55" s="104">
        <v>0.3</v>
      </c>
      <c r="AO55" s="104">
        <v>6.6</v>
      </c>
      <c r="AP55" s="104">
        <v>4.8</v>
      </c>
      <c r="AQ55" s="104">
        <v>2.5</v>
      </c>
      <c r="AR55" s="104">
        <v>1.1000000000000001</v>
      </c>
      <c r="AS55" s="104">
        <v>2.6</v>
      </c>
      <c r="AT55" s="104">
        <v>-0.5</v>
      </c>
      <c r="AU55" s="104">
        <v>1.4</v>
      </c>
      <c r="AV55" s="104">
        <v>1.6</v>
      </c>
    </row>
    <row r="56" spans="1:48" s="13" customFormat="1" ht="20.100000000000001" customHeight="1">
      <c r="A56" s="119" t="s">
        <v>66</v>
      </c>
      <c r="B56" s="120">
        <v>111.1</v>
      </c>
      <c r="C56" s="121">
        <v>110.2</v>
      </c>
      <c r="D56" s="121">
        <v>109.2</v>
      </c>
      <c r="E56" s="122">
        <v>113.1</v>
      </c>
      <c r="F56" s="123">
        <v>108.8</v>
      </c>
      <c r="G56" s="124">
        <v>107.9</v>
      </c>
      <c r="H56" s="124">
        <v>111.1</v>
      </c>
      <c r="I56" s="124">
        <v>110.1</v>
      </c>
      <c r="J56" s="124">
        <v>107.5</v>
      </c>
      <c r="K56" s="124">
        <v>103</v>
      </c>
      <c r="L56" s="124">
        <v>130.19999999999999</v>
      </c>
      <c r="M56" s="124">
        <v>113.4</v>
      </c>
      <c r="N56" s="119" t="s">
        <v>66</v>
      </c>
      <c r="O56" s="125">
        <v>122.5</v>
      </c>
      <c r="P56" s="124">
        <v>100.7</v>
      </c>
      <c r="Q56" s="124">
        <v>108.8</v>
      </c>
      <c r="R56" s="124">
        <v>121.6</v>
      </c>
      <c r="S56" s="124">
        <v>107.9</v>
      </c>
      <c r="T56" s="124">
        <v>100.9</v>
      </c>
      <c r="U56" s="124">
        <v>96.5</v>
      </c>
      <c r="V56" s="124">
        <v>102.4</v>
      </c>
      <c r="W56" s="124">
        <v>112</v>
      </c>
      <c r="X56" s="124">
        <v>104.8</v>
      </c>
      <c r="Y56" s="119" t="s">
        <v>66</v>
      </c>
      <c r="Z56" s="117">
        <v>3.6</v>
      </c>
      <c r="AA56" s="104">
        <v>3.2</v>
      </c>
      <c r="AB56" s="104">
        <v>2.9</v>
      </c>
      <c r="AC56" s="118">
        <v>4.2</v>
      </c>
      <c r="AD56" s="105">
        <v>3.7</v>
      </c>
      <c r="AE56" s="104">
        <v>3.3</v>
      </c>
      <c r="AF56" s="104">
        <v>4.5</v>
      </c>
      <c r="AG56" s="104">
        <v>4.0999999999999996</v>
      </c>
      <c r="AH56" s="104">
        <v>3</v>
      </c>
      <c r="AI56" s="104">
        <v>1.5</v>
      </c>
      <c r="AJ56" s="104">
        <v>12</v>
      </c>
      <c r="AK56" s="104">
        <v>7.7</v>
      </c>
      <c r="AL56" s="119" t="s">
        <v>66</v>
      </c>
      <c r="AM56" s="117">
        <v>7.5</v>
      </c>
      <c r="AN56" s="104">
        <v>0.2</v>
      </c>
      <c r="AO56" s="104">
        <v>8.9</v>
      </c>
      <c r="AP56" s="104">
        <v>7.1</v>
      </c>
      <c r="AQ56" s="104">
        <v>1.7</v>
      </c>
      <c r="AR56" s="104">
        <v>1.5</v>
      </c>
      <c r="AS56" s="104">
        <v>2.7</v>
      </c>
      <c r="AT56" s="104">
        <v>-0.9</v>
      </c>
      <c r="AU56" s="104">
        <v>1.3</v>
      </c>
      <c r="AV56" s="104">
        <v>1.4</v>
      </c>
    </row>
    <row r="57" spans="1:48" s="13" customFormat="1" ht="20.100000000000001" customHeight="1">
      <c r="A57" s="119" t="s">
        <v>67</v>
      </c>
      <c r="B57" s="120"/>
      <c r="C57" s="121"/>
      <c r="D57" s="121"/>
      <c r="E57" s="122"/>
      <c r="F57" s="105"/>
      <c r="G57" s="104"/>
      <c r="H57" s="104"/>
      <c r="I57" s="104"/>
      <c r="J57" s="104"/>
      <c r="K57" s="104"/>
      <c r="L57" s="104"/>
      <c r="M57" s="104"/>
      <c r="N57" s="119" t="s">
        <v>67</v>
      </c>
      <c r="O57" s="117"/>
      <c r="P57" s="104"/>
      <c r="Q57" s="104"/>
      <c r="R57" s="104"/>
      <c r="S57" s="104"/>
      <c r="T57" s="104"/>
      <c r="U57" s="104"/>
      <c r="V57" s="104"/>
      <c r="W57" s="104"/>
      <c r="X57" s="104"/>
      <c r="Y57" s="119" t="s">
        <v>67</v>
      </c>
      <c r="Z57" s="117"/>
      <c r="AA57" s="104"/>
      <c r="AB57" s="104"/>
      <c r="AC57" s="118"/>
      <c r="AD57" s="105"/>
      <c r="AE57" s="104"/>
      <c r="AF57" s="104"/>
      <c r="AG57" s="104"/>
      <c r="AH57" s="104"/>
      <c r="AI57" s="104"/>
      <c r="AJ57" s="104"/>
      <c r="AK57" s="104"/>
      <c r="AL57" s="119" t="s">
        <v>67</v>
      </c>
      <c r="AM57" s="117"/>
      <c r="AN57" s="104"/>
      <c r="AO57" s="104"/>
      <c r="AP57" s="104"/>
      <c r="AQ57" s="104"/>
      <c r="AR57" s="104"/>
      <c r="AS57" s="104"/>
      <c r="AT57" s="104"/>
      <c r="AU57" s="104"/>
      <c r="AV57" s="104"/>
    </row>
    <row r="58" spans="1:48" s="13" customFormat="1" ht="20.100000000000001" customHeight="1">
      <c r="A58" s="119" t="s">
        <v>133</v>
      </c>
      <c r="B58" s="120"/>
      <c r="C58" s="121"/>
      <c r="D58" s="121"/>
      <c r="E58" s="122"/>
      <c r="F58" s="105"/>
      <c r="G58" s="124"/>
      <c r="H58" s="124"/>
      <c r="I58" s="124"/>
      <c r="J58" s="124"/>
      <c r="K58" s="124"/>
      <c r="L58" s="124"/>
      <c r="M58" s="124"/>
      <c r="N58" s="119" t="s">
        <v>133</v>
      </c>
      <c r="O58" s="125"/>
      <c r="P58" s="124"/>
      <c r="Q58" s="124"/>
      <c r="R58" s="124"/>
      <c r="S58" s="124"/>
      <c r="T58" s="124"/>
      <c r="U58" s="124"/>
      <c r="V58" s="124"/>
      <c r="W58" s="124"/>
      <c r="X58" s="124"/>
      <c r="Y58" s="119" t="s">
        <v>133</v>
      </c>
      <c r="Z58" s="117"/>
      <c r="AA58" s="104"/>
      <c r="AB58" s="104"/>
      <c r="AC58" s="118"/>
      <c r="AD58" s="105"/>
      <c r="AE58" s="104"/>
      <c r="AF58" s="104"/>
      <c r="AG58" s="104"/>
      <c r="AH58" s="104"/>
      <c r="AI58" s="104"/>
      <c r="AJ58" s="104"/>
      <c r="AK58" s="104"/>
      <c r="AL58" s="119" t="s">
        <v>133</v>
      </c>
      <c r="AM58" s="117"/>
      <c r="AN58" s="104"/>
      <c r="AO58" s="104"/>
      <c r="AP58" s="104"/>
      <c r="AQ58" s="104"/>
      <c r="AR58" s="104"/>
      <c r="AS58" s="104"/>
      <c r="AT58" s="104"/>
      <c r="AU58" s="104"/>
      <c r="AV58" s="104"/>
    </row>
    <row r="59" spans="1:48" s="13" customFormat="1" ht="20.100000000000001" customHeight="1">
      <c r="A59" s="119" t="s">
        <v>68</v>
      </c>
      <c r="B59" s="120"/>
      <c r="C59" s="121"/>
      <c r="D59" s="121"/>
      <c r="E59" s="122"/>
      <c r="F59" s="105"/>
      <c r="G59" s="124"/>
      <c r="H59" s="124"/>
      <c r="I59" s="124"/>
      <c r="J59" s="124"/>
      <c r="K59" s="124"/>
      <c r="L59" s="124"/>
      <c r="M59" s="124"/>
      <c r="N59" s="119" t="s">
        <v>68</v>
      </c>
      <c r="O59" s="125"/>
      <c r="P59" s="124"/>
      <c r="Q59" s="124"/>
      <c r="R59" s="124"/>
      <c r="S59" s="124"/>
      <c r="T59" s="124"/>
      <c r="U59" s="124"/>
      <c r="V59" s="124"/>
      <c r="W59" s="124"/>
      <c r="X59" s="124"/>
      <c r="Y59" s="119" t="s">
        <v>68</v>
      </c>
      <c r="Z59" s="117"/>
      <c r="AA59" s="104"/>
      <c r="AB59" s="104"/>
      <c r="AC59" s="118"/>
      <c r="AD59" s="105"/>
      <c r="AE59" s="104"/>
      <c r="AF59" s="104"/>
      <c r="AG59" s="104"/>
      <c r="AH59" s="104"/>
      <c r="AI59" s="104"/>
      <c r="AJ59" s="104"/>
      <c r="AK59" s="104"/>
      <c r="AL59" s="119" t="s">
        <v>68</v>
      </c>
      <c r="AM59" s="117"/>
      <c r="AN59" s="104"/>
      <c r="AO59" s="104"/>
      <c r="AP59" s="104"/>
      <c r="AQ59" s="104"/>
      <c r="AR59" s="104"/>
      <c r="AS59" s="104"/>
      <c r="AT59" s="104"/>
      <c r="AU59" s="104"/>
      <c r="AV59" s="104"/>
    </row>
    <row r="60" spans="1:48" s="13" customFormat="1" ht="20.100000000000001" customHeight="1">
      <c r="A60" s="119" t="s">
        <v>69</v>
      </c>
      <c r="B60" s="120"/>
      <c r="C60" s="121"/>
      <c r="D60" s="121"/>
      <c r="E60" s="122"/>
      <c r="F60" s="123"/>
      <c r="G60" s="124"/>
      <c r="H60" s="124"/>
      <c r="I60" s="124"/>
      <c r="J60" s="124"/>
      <c r="K60" s="124"/>
      <c r="L60" s="124"/>
      <c r="M60" s="124"/>
      <c r="N60" s="119" t="s">
        <v>69</v>
      </c>
      <c r="O60" s="125"/>
      <c r="P60" s="124"/>
      <c r="Q60" s="124"/>
      <c r="R60" s="124"/>
      <c r="S60" s="124"/>
      <c r="T60" s="124"/>
      <c r="U60" s="124"/>
      <c r="V60" s="124"/>
      <c r="W60" s="124"/>
      <c r="X60" s="124"/>
      <c r="Y60" s="119" t="s">
        <v>69</v>
      </c>
      <c r="Z60" s="102"/>
      <c r="AA60" s="102"/>
      <c r="AB60" s="102"/>
      <c r="AC60" s="102"/>
      <c r="AD60" s="105"/>
      <c r="AE60" s="104"/>
      <c r="AF60" s="104"/>
      <c r="AG60" s="104"/>
      <c r="AH60" s="104"/>
      <c r="AI60" s="104"/>
      <c r="AJ60" s="104"/>
      <c r="AK60" s="104"/>
      <c r="AL60" s="119" t="s">
        <v>69</v>
      </c>
      <c r="AM60" s="117"/>
      <c r="AN60" s="104"/>
      <c r="AO60" s="104"/>
      <c r="AP60" s="104"/>
      <c r="AQ60" s="104"/>
      <c r="AR60" s="104"/>
      <c r="AS60" s="104"/>
      <c r="AT60" s="104"/>
      <c r="AU60" s="104"/>
      <c r="AV60" s="104"/>
    </row>
    <row r="61" spans="1:48" s="13" customFormat="1" ht="20.100000000000001" customHeight="1">
      <c r="A61" s="119" t="s">
        <v>70</v>
      </c>
      <c r="B61" s="120"/>
      <c r="C61" s="121"/>
      <c r="D61" s="121"/>
      <c r="E61" s="122"/>
      <c r="F61" s="123"/>
      <c r="G61" s="124"/>
      <c r="H61" s="124"/>
      <c r="I61" s="124"/>
      <c r="J61" s="124"/>
      <c r="K61" s="124"/>
      <c r="L61" s="124"/>
      <c r="M61" s="124"/>
      <c r="N61" s="119" t="s">
        <v>70</v>
      </c>
      <c r="O61" s="125"/>
      <c r="P61" s="124"/>
      <c r="Q61" s="124"/>
      <c r="R61" s="124"/>
      <c r="S61" s="124"/>
      <c r="T61" s="124"/>
      <c r="U61" s="124"/>
      <c r="V61" s="124"/>
      <c r="W61" s="124"/>
      <c r="X61" s="124"/>
      <c r="Y61" s="119" t="s">
        <v>70</v>
      </c>
      <c r="Z61" s="117"/>
      <c r="AA61" s="104"/>
      <c r="AB61" s="104"/>
      <c r="AC61" s="118"/>
      <c r="AD61" s="105"/>
      <c r="AE61" s="104"/>
      <c r="AF61" s="104"/>
      <c r="AG61" s="104"/>
      <c r="AH61" s="104"/>
      <c r="AI61" s="104"/>
      <c r="AJ61" s="104"/>
      <c r="AK61" s="104"/>
      <c r="AL61" s="119" t="s">
        <v>70</v>
      </c>
      <c r="AM61" s="117"/>
      <c r="AN61" s="104"/>
      <c r="AO61" s="104"/>
      <c r="AP61" s="104"/>
      <c r="AQ61" s="104"/>
      <c r="AR61" s="104"/>
      <c r="AS61" s="104"/>
      <c r="AT61" s="104"/>
      <c r="AU61" s="104"/>
      <c r="AV61" s="104"/>
    </row>
    <row r="62" spans="1:48" s="13" customFormat="1" ht="20.100000000000001" customHeight="1">
      <c r="A62" s="119" t="s">
        <v>71</v>
      </c>
      <c r="B62" s="120"/>
      <c r="C62" s="121"/>
      <c r="D62" s="121"/>
      <c r="E62" s="122"/>
      <c r="F62" s="123"/>
      <c r="G62" s="124"/>
      <c r="H62" s="124"/>
      <c r="I62" s="124"/>
      <c r="J62" s="124"/>
      <c r="K62" s="124"/>
      <c r="L62" s="124"/>
      <c r="M62" s="124"/>
      <c r="N62" s="119" t="s">
        <v>71</v>
      </c>
      <c r="O62" s="125"/>
      <c r="P62" s="124"/>
      <c r="Q62" s="124"/>
      <c r="R62" s="124"/>
      <c r="S62" s="124"/>
      <c r="T62" s="124"/>
      <c r="U62" s="124"/>
      <c r="V62" s="124"/>
      <c r="W62" s="124"/>
      <c r="X62" s="124"/>
      <c r="Y62" s="119" t="s">
        <v>71</v>
      </c>
      <c r="Z62" s="117"/>
      <c r="AA62" s="104"/>
      <c r="AB62" s="104"/>
      <c r="AC62" s="118"/>
      <c r="AD62" s="105"/>
      <c r="AE62" s="104"/>
      <c r="AF62" s="104"/>
      <c r="AG62" s="104"/>
      <c r="AH62" s="104"/>
      <c r="AI62" s="104"/>
      <c r="AJ62" s="104"/>
      <c r="AK62" s="104"/>
      <c r="AL62" s="119" t="s">
        <v>71</v>
      </c>
      <c r="AM62" s="117"/>
      <c r="AN62" s="104"/>
      <c r="AO62" s="104"/>
      <c r="AP62" s="104"/>
      <c r="AQ62" s="104"/>
      <c r="AR62" s="104"/>
      <c r="AS62" s="104"/>
      <c r="AT62" s="104"/>
      <c r="AU62" s="104"/>
      <c r="AV62" s="104"/>
    </row>
    <row r="63" spans="1:48" s="13" customFormat="1" ht="20.100000000000001" customHeight="1">
      <c r="A63" s="119" t="s">
        <v>73</v>
      </c>
      <c r="B63" s="120"/>
      <c r="C63" s="121"/>
      <c r="D63" s="121"/>
      <c r="E63" s="122"/>
      <c r="F63" s="123"/>
      <c r="G63" s="124"/>
      <c r="H63" s="124"/>
      <c r="I63" s="124"/>
      <c r="J63" s="124"/>
      <c r="K63" s="124"/>
      <c r="L63" s="124"/>
      <c r="M63" s="124"/>
      <c r="N63" s="119" t="s">
        <v>73</v>
      </c>
      <c r="O63" s="125"/>
      <c r="P63" s="124"/>
      <c r="Q63" s="124"/>
      <c r="R63" s="124"/>
      <c r="S63" s="124"/>
      <c r="T63" s="124"/>
      <c r="U63" s="124"/>
      <c r="V63" s="124"/>
      <c r="W63" s="124"/>
      <c r="X63" s="124"/>
      <c r="Y63" s="119" t="s">
        <v>73</v>
      </c>
      <c r="Z63" s="117"/>
      <c r="AA63" s="104"/>
      <c r="AB63" s="104"/>
      <c r="AC63" s="118"/>
      <c r="AD63" s="105"/>
      <c r="AE63" s="104"/>
      <c r="AF63" s="104"/>
      <c r="AG63" s="104"/>
      <c r="AH63" s="104"/>
      <c r="AI63" s="104"/>
      <c r="AJ63" s="104"/>
      <c r="AK63" s="104"/>
      <c r="AL63" s="119" t="s">
        <v>73</v>
      </c>
      <c r="AM63" s="117"/>
      <c r="AN63" s="104"/>
      <c r="AO63" s="104"/>
      <c r="AP63" s="104"/>
      <c r="AQ63" s="104"/>
      <c r="AR63" s="104"/>
      <c r="AS63" s="104"/>
      <c r="AT63" s="104"/>
      <c r="AU63" s="104"/>
      <c r="AV63" s="104"/>
    </row>
    <row r="64" spans="1:48" s="13" customFormat="1" ht="20.100000000000001" customHeight="1">
      <c r="A64" s="119" t="s">
        <v>72</v>
      </c>
      <c r="B64" s="120"/>
      <c r="C64" s="121"/>
      <c r="D64" s="121"/>
      <c r="E64" s="122"/>
      <c r="F64" s="123"/>
      <c r="G64" s="124"/>
      <c r="H64" s="124"/>
      <c r="I64" s="124"/>
      <c r="J64" s="124"/>
      <c r="K64" s="124"/>
      <c r="L64" s="124"/>
      <c r="M64" s="124"/>
      <c r="N64" s="119" t="s">
        <v>72</v>
      </c>
      <c r="O64" s="125"/>
      <c r="P64" s="124"/>
      <c r="Q64" s="124"/>
      <c r="R64" s="124"/>
      <c r="S64" s="124"/>
      <c r="T64" s="124"/>
      <c r="U64" s="124"/>
      <c r="V64" s="124"/>
      <c r="W64" s="124"/>
      <c r="X64" s="124"/>
      <c r="Y64" s="119" t="s">
        <v>72</v>
      </c>
      <c r="Z64" s="117"/>
      <c r="AA64" s="104"/>
      <c r="AB64" s="104"/>
      <c r="AC64" s="118"/>
      <c r="AD64" s="105"/>
      <c r="AE64" s="104"/>
      <c r="AF64" s="104"/>
      <c r="AG64" s="104"/>
      <c r="AH64" s="104"/>
      <c r="AI64" s="104"/>
      <c r="AJ64" s="104"/>
      <c r="AK64" s="104"/>
      <c r="AL64" s="119" t="s">
        <v>72</v>
      </c>
      <c r="AM64" s="117"/>
      <c r="AN64" s="104"/>
      <c r="AO64" s="104"/>
      <c r="AP64" s="104"/>
      <c r="AQ64" s="104"/>
      <c r="AR64" s="104"/>
      <c r="AS64" s="104"/>
      <c r="AT64" s="104"/>
      <c r="AU64" s="104"/>
      <c r="AV64" s="104"/>
    </row>
    <row r="65" spans="1:48" s="13" customFormat="1" ht="20.100000000000001" customHeight="1">
      <c r="A65" s="126" t="s">
        <v>74</v>
      </c>
      <c r="B65" s="120"/>
      <c r="C65" s="121"/>
      <c r="D65" s="121"/>
      <c r="E65" s="122"/>
      <c r="F65" s="123"/>
      <c r="G65" s="124"/>
      <c r="H65" s="124"/>
      <c r="I65" s="124"/>
      <c r="J65" s="124"/>
      <c r="K65" s="124"/>
      <c r="L65" s="124"/>
      <c r="M65" s="124"/>
      <c r="N65" s="126" t="s">
        <v>74</v>
      </c>
      <c r="O65" s="125"/>
      <c r="P65" s="124"/>
      <c r="Q65" s="124"/>
      <c r="R65" s="124"/>
      <c r="S65" s="124"/>
      <c r="T65" s="124"/>
      <c r="U65" s="124"/>
      <c r="V65" s="124"/>
      <c r="W65" s="124"/>
      <c r="X65" s="124"/>
      <c r="Y65" s="126" t="s">
        <v>74</v>
      </c>
      <c r="Z65" s="117"/>
      <c r="AA65" s="104"/>
      <c r="AB65" s="104"/>
      <c r="AC65" s="118"/>
      <c r="AD65" s="105"/>
      <c r="AE65" s="104"/>
      <c r="AF65" s="104"/>
      <c r="AG65" s="104"/>
      <c r="AH65" s="104"/>
      <c r="AI65" s="104"/>
      <c r="AJ65" s="104"/>
      <c r="AK65" s="104"/>
      <c r="AL65" s="126" t="s">
        <v>74</v>
      </c>
      <c r="AM65" s="117"/>
      <c r="AN65" s="104"/>
      <c r="AO65" s="104"/>
      <c r="AP65" s="104"/>
      <c r="AQ65" s="104"/>
      <c r="AR65" s="104"/>
      <c r="AS65" s="104"/>
      <c r="AT65" s="104"/>
      <c r="AU65" s="104"/>
      <c r="AV65" s="104"/>
    </row>
    <row r="66" spans="1:48" s="69" customFormat="1" ht="22.5" customHeight="1">
      <c r="A66" s="38" t="s">
        <v>34</v>
      </c>
      <c r="B66" s="234">
        <v>0.3</v>
      </c>
      <c r="C66" s="234">
        <v>0.4</v>
      </c>
      <c r="D66" s="234">
        <v>0.4</v>
      </c>
      <c r="E66" s="235">
        <v>0.3</v>
      </c>
      <c r="F66" s="279">
        <v>0.1</v>
      </c>
      <c r="G66" s="234">
        <v>0.6</v>
      </c>
      <c r="H66" s="234">
        <v>0.2</v>
      </c>
      <c r="I66" s="234">
        <v>0.7</v>
      </c>
      <c r="J66" s="234">
        <v>0.6</v>
      </c>
      <c r="K66" s="234">
        <v>0.5</v>
      </c>
      <c r="L66" s="234">
        <v>-7.9</v>
      </c>
      <c r="M66" s="234">
        <v>0.2</v>
      </c>
      <c r="N66" s="38" t="s">
        <v>34</v>
      </c>
      <c r="O66" s="234">
        <v>-0.7</v>
      </c>
      <c r="P66" s="234">
        <v>0</v>
      </c>
      <c r="Q66" s="234">
        <v>2.7</v>
      </c>
      <c r="R66" s="234">
        <v>3.1</v>
      </c>
      <c r="S66" s="234">
        <v>-0.8</v>
      </c>
      <c r="T66" s="234">
        <v>0.5</v>
      </c>
      <c r="U66" s="234">
        <v>0</v>
      </c>
      <c r="V66" s="234">
        <v>0</v>
      </c>
      <c r="W66" s="234">
        <v>0.6</v>
      </c>
      <c r="X66" s="234">
        <v>-0.4</v>
      </c>
      <c r="Y66" s="38" t="s">
        <v>145</v>
      </c>
      <c r="Z66" s="31"/>
      <c r="AA66" s="32"/>
      <c r="AB66" s="32"/>
      <c r="AC66" s="33"/>
      <c r="AD66" s="34"/>
      <c r="AE66" s="32"/>
      <c r="AF66" s="32"/>
      <c r="AG66" s="32"/>
      <c r="AH66" s="32"/>
      <c r="AI66" s="32"/>
      <c r="AJ66" s="32"/>
      <c r="AK66" s="32"/>
      <c r="AL66" s="38" t="s">
        <v>145</v>
      </c>
      <c r="AM66" s="31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s="69" customFormat="1" ht="22.5" customHeight="1" thickBot="1">
      <c r="A67" s="39" t="s">
        <v>35</v>
      </c>
      <c r="B67" s="74"/>
      <c r="C67" s="239">
        <v>0.4</v>
      </c>
      <c r="D67" s="239">
        <v>0.38</v>
      </c>
      <c r="E67" s="240">
        <v>0.25</v>
      </c>
      <c r="F67" s="241"/>
      <c r="G67" s="239">
        <v>0.56999999999999995</v>
      </c>
      <c r="H67" s="239">
        <v>0.15</v>
      </c>
      <c r="I67" s="239">
        <v>0.56999999999999995</v>
      </c>
      <c r="J67" s="239">
        <v>0.56000000000000005</v>
      </c>
      <c r="K67" s="239">
        <v>0.33</v>
      </c>
      <c r="L67" s="239">
        <v>-0.42</v>
      </c>
      <c r="M67" s="280">
        <v>0.01</v>
      </c>
      <c r="N67" s="39" t="s">
        <v>35</v>
      </c>
      <c r="O67" s="239">
        <v>-0.2</v>
      </c>
      <c r="P67" s="239">
        <v>0</v>
      </c>
      <c r="Q67" s="239">
        <v>0.19</v>
      </c>
      <c r="R67" s="239">
        <v>0.12</v>
      </c>
      <c r="S67" s="239">
        <v>-0.03</v>
      </c>
      <c r="T67" s="239">
        <v>0.02</v>
      </c>
      <c r="U67" s="239">
        <v>0.01</v>
      </c>
      <c r="V67" s="239">
        <v>0</v>
      </c>
      <c r="W67" s="239">
        <v>0.06</v>
      </c>
      <c r="X67" s="280">
        <v>-0.02</v>
      </c>
      <c r="Y67" s="39" t="s">
        <v>35</v>
      </c>
      <c r="Z67" s="73"/>
      <c r="AA67" s="239">
        <v>3.02</v>
      </c>
      <c r="AB67" s="239">
        <v>2.52</v>
      </c>
      <c r="AC67" s="239">
        <v>3.6</v>
      </c>
      <c r="AD67" s="281"/>
      <c r="AE67" s="241">
        <v>3.18</v>
      </c>
      <c r="AF67" s="241">
        <v>3.78</v>
      </c>
      <c r="AG67" s="241">
        <v>3.23</v>
      </c>
      <c r="AH67" s="241">
        <v>2.63</v>
      </c>
      <c r="AI67" s="241">
        <v>1</v>
      </c>
      <c r="AJ67" s="241">
        <v>0.55000000000000004</v>
      </c>
      <c r="AK67" s="241">
        <v>0.55000000000000004</v>
      </c>
      <c r="AL67" s="39" t="s">
        <v>35</v>
      </c>
      <c r="AM67" s="241">
        <v>2.15</v>
      </c>
      <c r="AN67" s="241">
        <v>0.05</v>
      </c>
      <c r="AO67" s="241">
        <v>0.61</v>
      </c>
      <c r="AP67" s="241">
        <v>0.27</v>
      </c>
      <c r="AQ67" s="241">
        <v>0.06</v>
      </c>
      <c r="AR67" s="241">
        <v>0.08</v>
      </c>
      <c r="AS67" s="241">
        <v>0.32</v>
      </c>
      <c r="AT67" s="241">
        <v>-0.02</v>
      </c>
      <c r="AU67" s="241">
        <v>0.13</v>
      </c>
      <c r="AV67" s="241">
        <v>0.08</v>
      </c>
    </row>
    <row r="68" spans="1:48" s="13" customFormat="1" ht="24.75" customHeight="1">
      <c r="A68" s="25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5"/>
      <c r="O68" s="26"/>
      <c r="P68" s="282"/>
      <c r="Q68" s="27" t="s">
        <v>110</v>
      </c>
      <c r="R68" s="283">
        <v>97.8</v>
      </c>
      <c r="S68" s="28"/>
      <c r="T68" s="28"/>
      <c r="U68" s="29"/>
      <c r="V68" s="30"/>
      <c r="W68" s="30" t="s">
        <v>111</v>
      </c>
      <c r="X68" s="284">
        <v>97.2</v>
      </c>
      <c r="Y68" s="25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5"/>
      <c r="AM68" s="26"/>
      <c r="AN68" s="282"/>
      <c r="AO68" s="282"/>
      <c r="AP68" s="282"/>
      <c r="AQ68" s="282"/>
      <c r="AR68" s="282"/>
      <c r="AS68" s="29"/>
      <c r="AT68" s="29"/>
      <c r="AU68" s="29"/>
      <c r="AV68" s="29"/>
    </row>
    <row r="69" spans="1:48" ht="16.5" customHeight="1">
      <c r="B69" s="8"/>
      <c r="C69" s="8"/>
      <c r="D69" s="8"/>
      <c r="E69" s="8"/>
      <c r="F69" s="8"/>
      <c r="M69" s="70"/>
      <c r="N69" s="70"/>
    </row>
    <row r="70" spans="1:48" ht="17.25" customHeight="1">
      <c r="B70" s="248" t="str">
        <f>IF(COUNT(B54:E67)=COUNTA(B54:E67),"↑"&amp;TEXT($Q$88,"yyyy年mm月dd日")&amp;"に全国月次を貼り付け","-")</f>
        <v>↑1900年01月00日に全国月次を貼り付け</v>
      </c>
      <c r="C70" s="8"/>
      <c r="D70" s="8"/>
      <c r="E70" s="247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Z70" s="248" t="str">
        <f>IF(COUNT(Z54:AC67)=COUNTA(Z54:AC67),"↑"&amp;TEXT($Q$88,"yyyy年mm月dd日")&amp;"に全国月次を貼り付け","-")</f>
        <v>↑1900年01月00日に全国月次を貼り付け</v>
      </c>
    </row>
    <row r="71" spans="1:48" ht="17.25" customHeight="1">
      <c r="B71" s="75"/>
      <c r="C71" s="76"/>
      <c r="D71" s="76"/>
      <c r="E71" s="77"/>
      <c r="F71" s="8"/>
      <c r="G71" s="8"/>
      <c r="H71" s="8"/>
      <c r="I71" s="8"/>
      <c r="J71" s="8"/>
      <c r="K71" s="8"/>
      <c r="L71" s="8"/>
      <c r="O71" s="8"/>
      <c r="P71" s="8"/>
      <c r="S71" s="8"/>
      <c r="T71" s="8"/>
      <c r="U71" s="8"/>
      <c r="V71" s="8"/>
      <c r="W71" s="8"/>
      <c r="X71" s="8"/>
    </row>
    <row r="72" spans="1:48" ht="21">
      <c r="D72" s="72"/>
      <c r="M72" s="70"/>
      <c r="N72" s="70"/>
    </row>
    <row r="73" spans="1:48" s="143" customFormat="1" ht="18" customHeight="1">
      <c r="A73" s="145" t="s">
        <v>105</v>
      </c>
      <c r="B73" s="217">
        <f>IF(N98="OK",N90,"国　が")</f>
        <v>111.1</v>
      </c>
      <c r="C73" s="215">
        <f>IF(N98="OK",O90,"公　表 ")</f>
        <v>110.2</v>
      </c>
      <c r="D73" s="215">
        <f>IF(N98="OK",P90,"後　に ")</f>
        <v>109.2</v>
      </c>
      <c r="E73" s="218">
        <f>IF(N98="OK",Q90,"更　新 ")</f>
        <v>113.1</v>
      </c>
      <c r="F73" s="209">
        <f t="shared" ref="F73:M73" si="0">B91</f>
        <v>108.8</v>
      </c>
      <c r="G73" s="146">
        <f t="shared" si="0"/>
        <v>107.9</v>
      </c>
      <c r="H73" s="146">
        <f t="shared" si="0"/>
        <v>111.1</v>
      </c>
      <c r="I73" s="146">
        <f t="shared" si="0"/>
        <v>110.1</v>
      </c>
      <c r="J73" s="146">
        <f t="shared" si="0"/>
        <v>107.5</v>
      </c>
      <c r="K73" s="146">
        <f t="shared" si="0"/>
        <v>103</v>
      </c>
      <c r="L73" s="146">
        <f t="shared" si="0"/>
        <v>130.19999999999999</v>
      </c>
      <c r="M73" s="146">
        <f t="shared" si="0"/>
        <v>113.4</v>
      </c>
      <c r="N73" s="145" t="s">
        <v>105</v>
      </c>
      <c r="O73" s="146">
        <f t="shared" ref="O73:X73" si="1">B99</f>
        <v>122.5</v>
      </c>
      <c r="P73" s="146">
        <f t="shared" si="1"/>
        <v>100.7</v>
      </c>
      <c r="Q73" s="146">
        <f t="shared" si="1"/>
        <v>108.8</v>
      </c>
      <c r="R73" s="146">
        <f t="shared" si="1"/>
        <v>121.6</v>
      </c>
      <c r="S73" s="146">
        <f t="shared" si="1"/>
        <v>107.9</v>
      </c>
      <c r="T73" s="146">
        <f t="shared" si="1"/>
        <v>100.9</v>
      </c>
      <c r="U73" s="146">
        <f t="shared" si="1"/>
        <v>96.5</v>
      </c>
      <c r="V73" s="146">
        <f t="shared" si="1"/>
        <v>102.4</v>
      </c>
      <c r="W73" s="146">
        <f t="shared" si="1"/>
        <v>112</v>
      </c>
      <c r="X73" s="146">
        <f t="shared" si="1"/>
        <v>104.8</v>
      </c>
      <c r="Y73" s="145" t="s">
        <v>105</v>
      </c>
      <c r="Z73" s="215">
        <f>IF(N98="OK",N93,"国　が")</f>
        <v>3.6</v>
      </c>
      <c r="AA73" s="215">
        <f>IF(N98="OK",O93,"公　表 ")</f>
        <v>3.2</v>
      </c>
      <c r="AB73" s="215">
        <f>IF(N98="OK",P93,"後　に ")</f>
        <v>2.9</v>
      </c>
      <c r="AC73" s="216">
        <f>IF(N98="OK",Q93,"更　新 ")</f>
        <v>4.2</v>
      </c>
      <c r="AD73" s="207">
        <f t="shared" ref="AD73:AK73" si="2">B94</f>
        <v>3.7</v>
      </c>
      <c r="AE73" s="146">
        <f t="shared" si="2"/>
        <v>3.3</v>
      </c>
      <c r="AF73" s="146">
        <f t="shared" si="2"/>
        <v>4.5</v>
      </c>
      <c r="AG73" s="146">
        <f t="shared" si="2"/>
        <v>4.0999999999999996</v>
      </c>
      <c r="AH73" s="146">
        <f t="shared" si="2"/>
        <v>3</v>
      </c>
      <c r="AI73" s="146">
        <f t="shared" si="2"/>
        <v>1.5</v>
      </c>
      <c r="AJ73" s="146">
        <f t="shared" si="2"/>
        <v>12</v>
      </c>
      <c r="AK73" s="146">
        <f t="shared" si="2"/>
        <v>7.7</v>
      </c>
      <c r="AL73" s="145" t="s">
        <v>105</v>
      </c>
      <c r="AM73" s="146">
        <f t="shared" ref="AM73:AV73" si="3">B102</f>
        <v>7.5</v>
      </c>
      <c r="AN73" s="146">
        <f t="shared" si="3"/>
        <v>0.2</v>
      </c>
      <c r="AO73" s="146">
        <f t="shared" si="3"/>
        <v>8.9</v>
      </c>
      <c r="AP73" s="146">
        <f t="shared" si="3"/>
        <v>7.1</v>
      </c>
      <c r="AQ73" s="146">
        <f t="shared" si="3"/>
        <v>1.7</v>
      </c>
      <c r="AR73" s="146">
        <f t="shared" si="3"/>
        <v>1.5</v>
      </c>
      <c r="AS73" s="146">
        <f t="shared" si="3"/>
        <v>2.7</v>
      </c>
      <c r="AT73" s="146">
        <f t="shared" si="3"/>
        <v>-0.9</v>
      </c>
      <c r="AU73" s="146">
        <f t="shared" si="3"/>
        <v>1.3</v>
      </c>
      <c r="AV73" s="146">
        <f t="shared" si="3"/>
        <v>1.4</v>
      </c>
    </row>
    <row r="74" spans="1:48" s="143" customFormat="1" ht="18" customHeight="1">
      <c r="A74" s="145" t="s">
        <v>144</v>
      </c>
      <c r="B74" s="285"/>
      <c r="C74" s="285"/>
      <c r="D74" s="285"/>
      <c r="E74" s="285"/>
      <c r="F74" s="286"/>
      <c r="G74" s="286"/>
      <c r="H74" s="286"/>
      <c r="I74" s="286"/>
      <c r="J74" s="286"/>
      <c r="K74" s="286"/>
      <c r="L74" s="286"/>
      <c r="M74" s="286"/>
      <c r="N74" s="145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145"/>
      <c r="Z74" s="285"/>
      <c r="AA74" s="285"/>
      <c r="AB74" s="285"/>
      <c r="AC74" s="285"/>
      <c r="AD74" s="286"/>
      <c r="AE74" s="286"/>
      <c r="AF74" s="286"/>
      <c r="AG74" s="286"/>
      <c r="AH74" s="286"/>
      <c r="AI74" s="286"/>
      <c r="AJ74" s="286"/>
      <c r="AK74" s="286"/>
      <c r="AL74" s="145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</row>
    <row r="75" spans="1:48" s="143" customFormat="1" ht="18" customHeight="1">
      <c r="A75" s="145" t="s">
        <v>144</v>
      </c>
      <c r="B75" s="285"/>
      <c r="C75" s="285"/>
      <c r="D75" s="285"/>
      <c r="E75" s="285"/>
      <c r="F75" s="286"/>
      <c r="G75" s="286"/>
      <c r="H75" s="286"/>
      <c r="I75" s="286"/>
      <c r="J75" s="286"/>
      <c r="K75" s="286"/>
      <c r="L75" s="286"/>
      <c r="M75" s="286"/>
      <c r="N75" s="145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145"/>
      <c r="Z75" s="285"/>
      <c r="AA75" s="285"/>
      <c r="AB75" s="285"/>
      <c r="AC75" s="285"/>
      <c r="AD75" s="286"/>
      <c r="AE75" s="286"/>
      <c r="AF75" s="286"/>
      <c r="AG75" s="286"/>
      <c r="AH75" s="286"/>
      <c r="AI75" s="286"/>
      <c r="AJ75" s="286"/>
      <c r="AK75" s="286"/>
      <c r="AL75" s="145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</row>
    <row r="76" spans="1:48" s="143" customFormat="1" ht="18" customHeight="1">
      <c r="A76" s="145" t="s">
        <v>144</v>
      </c>
      <c r="B76" s="285"/>
      <c r="C76" s="285"/>
      <c r="D76" s="285"/>
      <c r="E76" s="285"/>
      <c r="F76" s="286"/>
      <c r="G76" s="286"/>
      <c r="H76" s="286"/>
      <c r="I76" s="286"/>
      <c r="J76" s="286"/>
      <c r="K76" s="286"/>
      <c r="L76" s="286"/>
      <c r="M76" s="286"/>
      <c r="N76" s="145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145"/>
      <c r="Z76" s="285"/>
      <c r="AA76" s="285"/>
      <c r="AB76" s="285"/>
      <c r="AC76" s="285"/>
      <c r="AD76" s="286"/>
      <c r="AE76" s="286"/>
      <c r="AF76" s="286"/>
      <c r="AG76" s="286"/>
      <c r="AH76" s="286"/>
      <c r="AI76" s="286"/>
      <c r="AJ76" s="286"/>
      <c r="AK76" s="286"/>
      <c r="AL76" s="145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</row>
    <row r="77" spans="1:48" s="143" customFormat="1" ht="18" customHeight="1">
      <c r="A77" s="145" t="s">
        <v>144</v>
      </c>
      <c r="B77" s="285"/>
      <c r="C77" s="285"/>
      <c r="D77" s="285"/>
      <c r="E77" s="285"/>
      <c r="F77" s="286"/>
      <c r="G77" s="286"/>
      <c r="H77" s="286"/>
      <c r="I77" s="286"/>
      <c r="J77" s="286"/>
      <c r="K77" s="286"/>
      <c r="L77" s="286"/>
      <c r="M77" s="286"/>
      <c r="N77" s="145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145"/>
      <c r="Z77" s="285"/>
      <c r="AA77" s="285"/>
      <c r="AB77" s="285"/>
      <c r="AC77" s="285"/>
      <c r="AD77" s="286"/>
      <c r="AE77" s="286"/>
      <c r="AF77" s="286"/>
      <c r="AG77" s="286"/>
      <c r="AH77" s="286"/>
      <c r="AI77" s="286"/>
      <c r="AJ77" s="286"/>
      <c r="AK77" s="286"/>
      <c r="AL77" s="145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</row>
    <row r="78" spans="1:48" s="143" customFormat="1" ht="18" customHeight="1">
      <c r="A78" s="145" t="s">
        <v>144</v>
      </c>
      <c r="B78" s="285"/>
      <c r="C78" s="285"/>
      <c r="D78" s="285"/>
      <c r="E78" s="285"/>
      <c r="F78" s="286"/>
      <c r="G78" s="286"/>
      <c r="H78" s="286"/>
      <c r="I78" s="286"/>
      <c r="J78" s="286"/>
      <c r="K78" s="286"/>
      <c r="L78" s="286"/>
      <c r="M78" s="286"/>
      <c r="N78" s="145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145"/>
      <c r="Z78" s="285"/>
      <c r="AA78" s="285"/>
      <c r="AB78" s="285"/>
      <c r="AC78" s="285"/>
      <c r="AD78" s="286"/>
      <c r="AE78" s="286"/>
      <c r="AF78" s="286"/>
      <c r="AG78" s="286"/>
      <c r="AH78" s="286"/>
      <c r="AI78" s="286"/>
      <c r="AJ78" s="286"/>
      <c r="AK78" s="286"/>
      <c r="AL78" s="145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</row>
    <row r="79" spans="1:48" s="143" customFormat="1" ht="18" customHeight="1">
      <c r="A79" s="145" t="s">
        <v>144</v>
      </c>
      <c r="B79" s="285"/>
      <c r="C79" s="285"/>
      <c r="D79" s="285"/>
      <c r="E79" s="285"/>
      <c r="F79" s="286"/>
      <c r="G79" s="286"/>
      <c r="H79" s="286"/>
      <c r="I79" s="286"/>
      <c r="J79" s="286"/>
      <c r="K79" s="286"/>
      <c r="L79" s="286"/>
      <c r="M79" s="286"/>
      <c r="N79" s="145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145"/>
      <c r="Z79" s="285"/>
      <c r="AA79" s="285"/>
      <c r="AB79" s="285"/>
      <c r="AC79" s="285"/>
      <c r="AD79" s="286"/>
      <c r="AE79" s="286"/>
      <c r="AF79" s="286"/>
      <c r="AG79" s="286"/>
      <c r="AH79" s="286"/>
      <c r="AI79" s="286"/>
      <c r="AJ79" s="286"/>
      <c r="AK79" s="286"/>
      <c r="AL79" s="145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</row>
    <row r="80" spans="1:48" s="143" customFormat="1" ht="18" customHeight="1">
      <c r="A80" s="145" t="s">
        <v>144</v>
      </c>
      <c r="B80" s="285"/>
      <c r="C80" s="285"/>
      <c r="D80" s="285"/>
      <c r="E80" s="285"/>
      <c r="F80" s="286"/>
      <c r="G80" s="286"/>
      <c r="H80" s="286"/>
      <c r="I80" s="286"/>
      <c r="J80" s="286"/>
      <c r="K80" s="286"/>
      <c r="L80" s="286"/>
      <c r="M80" s="286"/>
      <c r="N80" s="145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145"/>
      <c r="Z80" s="285"/>
      <c r="AA80" s="285"/>
      <c r="AB80" s="285"/>
      <c r="AC80" s="285"/>
      <c r="AD80" s="286"/>
      <c r="AE80" s="286"/>
      <c r="AF80" s="286"/>
      <c r="AG80" s="286"/>
      <c r="AH80" s="286"/>
      <c r="AI80" s="286"/>
      <c r="AJ80" s="286"/>
      <c r="AK80" s="286"/>
      <c r="AL80" s="145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</row>
    <row r="81" spans="1:48" s="143" customFormat="1" ht="18" customHeight="1">
      <c r="A81" s="145" t="s">
        <v>144</v>
      </c>
      <c r="B81" s="285"/>
      <c r="C81" s="285"/>
      <c r="D81" s="285"/>
      <c r="E81" s="285"/>
      <c r="F81" s="286"/>
      <c r="G81" s="286"/>
      <c r="H81" s="286"/>
      <c r="I81" s="286"/>
      <c r="J81" s="286"/>
      <c r="K81" s="286"/>
      <c r="L81" s="286"/>
      <c r="M81" s="286"/>
      <c r="N81" s="145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145"/>
      <c r="Z81" s="285"/>
      <c r="AA81" s="285"/>
      <c r="AB81" s="285"/>
      <c r="AC81" s="285"/>
      <c r="AD81" s="286"/>
      <c r="AE81" s="286"/>
      <c r="AF81" s="286"/>
      <c r="AG81" s="286"/>
      <c r="AH81" s="286"/>
      <c r="AI81" s="286"/>
      <c r="AJ81" s="286"/>
      <c r="AK81" s="286"/>
      <c r="AL81" s="145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</row>
    <row r="82" spans="1:48" s="143" customFormat="1" ht="18" customHeight="1">
      <c r="A82" s="145" t="s">
        <v>144</v>
      </c>
      <c r="B82" s="285"/>
      <c r="C82" s="285"/>
      <c r="D82" s="285"/>
      <c r="E82" s="285"/>
      <c r="F82" s="286"/>
      <c r="G82" s="286"/>
      <c r="H82" s="286"/>
      <c r="I82" s="286"/>
      <c r="J82" s="286"/>
      <c r="K82" s="286"/>
      <c r="L82" s="286"/>
      <c r="M82" s="286"/>
      <c r="N82" s="145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145"/>
      <c r="Z82" s="285"/>
      <c r="AA82" s="285"/>
      <c r="AB82" s="285"/>
      <c r="AC82" s="285"/>
      <c r="AD82" s="286"/>
      <c r="AE82" s="286"/>
      <c r="AF82" s="286"/>
      <c r="AG82" s="286"/>
      <c r="AH82" s="286"/>
      <c r="AI82" s="286"/>
      <c r="AJ82" s="286"/>
      <c r="AK82" s="286"/>
      <c r="AL82" s="145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</row>
    <row r="83" spans="1:48" s="143" customFormat="1" ht="18" customHeight="1">
      <c r="A83" s="144" t="s">
        <v>106</v>
      </c>
      <c r="B83" s="219">
        <f>IF(N98="OK",N91,"(国)　")</f>
        <v>0.3</v>
      </c>
      <c r="C83" s="220">
        <f>IF(N98="OK",O91,"(国)　")</f>
        <v>0.4</v>
      </c>
      <c r="D83" s="220">
        <f>IF(N98="OK",P91,"(国)　")</f>
        <v>0.4</v>
      </c>
      <c r="E83" s="221">
        <f>IF(N98="OK",Q91,"(国)　")</f>
        <v>0.3</v>
      </c>
      <c r="F83" s="210">
        <f t="shared" ref="F83:M83" si="4">B92</f>
        <v>0.1</v>
      </c>
      <c r="G83" s="147">
        <f t="shared" si="4"/>
        <v>0.6</v>
      </c>
      <c r="H83" s="147">
        <f t="shared" si="4"/>
        <v>0.2</v>
      </c>
      <c r="I83" s="147">
        <f t="shared" si="4"/>
        <v>0.7</v>
      </c>
      <c r="J83" s="147">
        <f t="shared" si="4"/>
        <v>0.6</v>
      </c>
      <c r="K83" s="147">
        <f t="shared" si="4"/>
        <v>0.5</v>
      </c>
      <c r="L83" s="147">
        <f t="shared" si="4"/>
        <v>-7.9</v>
      </c>
      <c r="M83" s="147">
        <f t="shared" si="4"/>
        <v>0.2</v>
      </c>
      <c r="N83" s="144" t="s">
        <v>106</v>
      </c>
      <c r="O83" s="147">
        <f t="shared" ref="O83:X84" si="5">B100</f>
        <v>-0.7</v>
      </c>
      <c r="P83" s="147">
        <f t="shared" si="5"/>
        <v>0</v>
      </c>
      <c r="Q83" s="147">
        <f t="shared" si="5"/>
        <v>2.7</v>
      </c>
      <c r="R83" s="147">
        <f t="shared" si="5"/>
        <v>3.1</v>
      </c>
      <c r="S83" s="147">
        <f t="shared" si="5"/>
        <v>-0.8</v>
      </c>
      <c r="T83" s="147">
        <f t="shared" si="5"/>
        <v>0.5</v>
      </c>
      <c r="U83" s="147">
        <f t="shared" si="5"/>
        <v>0</v>
      </c>
      <c r="V83" s="147">
        <f t="shared" si="5"/>
        <v>0</v>
      </c>
      <c r="W83" s="147">
        <f t="shared" si="5"/>
        <v>0.6</v>
      </c>
      <c r="X83" s="147">
        <f t="shared" si="5"/>
        <v>-0.4</v>
      </c>
    </row>
    <row r="84" spans="1:48" s="143" customFormat="1" ht="18" customHeight="1">
      <c r="A84" s="144" t="s">
        <v>107</v>
      </c>
      <c r="B84" s="222"/>
      <c r="C84" s="213">
        <f>IF(N98="OK",O92,"(国)　")</f>
        <v>0.4</v>
      </c>
      <c r="D84" s="213">
        <f>IF(N98="OK",P92,"(国)　")</f>
        <v>0.38</v>
      </c>
      <c r="E84" s="223">
        <f>IF(N98="OK",Q92,"(国)　")</f>
        <v>0.25</v>
      </c>
      <c r="F84" s="211"/>
      <c r="G84" s="148">
        <f t="shared" ref="G84:M84" si="6">C93</f>
        <v>0.56999999999999995</v>
      </c>
      <c r="H84" s="148">
        <f t="shared" si="6"/>
        <v>0.15</v>
      </c>
      <c r="I84" s="148">
        <f t="shared" si="6"/>
        <v>0.56999999999999995</v>
      </c>
      <c r="J84" s="148">
        <f t="shared" si="6"/>
        <v>0.56000000000000005</v>
      </c>
      <c r="K84" s="148">
        <f t="shared" si="6"/>
        <v>0.33</v>
      </c>
      <c r="L84" s="148">
        <f t="shared" si="6"/>
        <v>-0.42</v>
      </c>
      <c r="M84" s="148">
        <f t="shared" si="6"/>
        <v>0.01</v>
      </c>
      <c r="N84" s="144" t="s">
        <v>107</v>
      </c>
      <c r="O84" s="148">
        <f t="shared" si="5"/>
        <v>-0.2</v>
      </c>
      <c r="P84" s="148">
        <f t="shared" si="5"/>
        <v>0</v>
      </c>
      <c r="Q84" s="148">
        <f t="shared" si="5"/>
        <v>0.19</v>
      </c>
      <c r="R84" s="148">
        <f t="shared" si="5"/>
        <v>0.12</v>
      </c>
      <c r="S84" s="148">
        <f t="shared" si="5"/>
        <v>-0.03</v>
      </c>
      <c r="T84" s="148">
        <f t="shared" si="5"/>
        <v>0.02</v>
      </c>
      <c r="U84" s="148">
        <f t="shared" si="5"/>
        <v>0.01</v>
      </c>
      <c r="V84" s="148">
        <f t="shared" si="5"/>
        <v>0</v>
      </c>
      <c r="W84" s="148">
        <f t="shared" si="5"/>
        <v>0.06</v>
      </c>
      <c r="X84" s="148">
        <f t="shared" si="5"/>
        <v>-0.02</v>
      </c>
      <c r="Y84" s="144" t="s">
        <v>107</v>
      </c>
      <c r="Z84" s="212"/>
      <c r="AA84" s="213">
        <f>IF(N98="OK",O94,"(国)　")</f>
        <v>3.02</v>
      </c>
      <c r="AB84" s="213">
        <f>IF(N98="OK",P94,"(国)　")</f>
        <v>2.52</v>
      </c>
      <c r="AC84" s="214">
        <f>IF(N98="OK",Q94,"(国)　")</f>
        <v>3.6</v>
      </c>
      <c r="AD84" s="208"/>
      <c r="AE84" s="148">
        <f t="shared" ref="AE84:AK84" si="7">C95</f>
        <v>3.18</v>
      </c>
      <c r="AF84" s="148">
        <f t="shared" si="7"/>
        <v>3.78</v>
      </c>
      <c r="AG84" s="148">
        <f t="shared" si="7"/>
        <v>3.23</v>
      </c>
      <c r="AH84" s="148">
        <f t="shared" si="7"/>
        <v>2.63</v>
      </c>
      <c r="AI84" s="148">
        <f t="shared" si="7"/>
        <v>1</v>
      </c>
      <c r="AJ84" s="148">
        <f t="shared" si="7"/>
        <v>0.55000000000000004</v>
      </c>
      <c r="AK84" s="148">
        <f t="shared" si="7"/>
        <v>0.55000000000000004</v>
      </c>
      <c r="AL84" s="144" t="s">
        <v>107</v>
      </c>
      <c r="AM84" s="148">
        <f t="shared" ref="AM84:AV84" si="8">B103</f>
        <v>2.15</v>
      </c>
      <c r="AN84" s="148">
        <f t="shared" si="8"/>
        <v>0.05</v>
      </c>
      <c r="AO84" s="148">
        <f t="shared" si="8"/>
        <v>0.61</v>
      </c>
      <c r="AP84" s="148">
        <f t="shared" si="8"/>
        <v>0.27</v>
      </c>
      <c r="AQ84" s="148">
        <f t="shared" si="8"/>
        <v>0.06</v>
      </c>
      <c r="AR84" s="148">
        <f t="shared" si="8"/>
        <v>0.08</v>
      </c>
      <c r="AS84" s="148">
        <f t="shared" si="8"/>
        <v>0.32</v>
      </c>
      <c r="AT84" s="148">
        <f t="shared" si="8"/>
        <v>-0.02</v>
      </c>
      <c r="AU84" s="148">
        <f t="shared" si="8"/>
        <v>0.13</v>
      </c>
      <c r="AV84" s="148">
        <f t="shared" si="8"/>
        <v>0.08</v>
      </c>
    </row>
    <row r="85" spans="1:48" s="86" customFormat="1" ht="18" customHeight="1">
      <c r="A85" s="287" t="s">
        <v>147</v>
      </c>
      <c r="N85" s="156"/>
      <c r="O85" s="160"/>
      <c r="P85" s="160"/>
      <c r="Q85" s="161" t="s">
        <v>110</v>
      </c>
      <c r="R85" s="157">
        <f>J91</f>
        <v>97.8</v>
      </c>
      <c r="S85" s="160"/>
      <c r="T85" s="160"/>
      <c r="U85" s="160"/>
      <c r="V85" s="160"/>
      <c r="W85" s="161" t="s">
        <v>111</v>
      </c>
      <c r="X85" s="158">
        <f>K91</f>
        <v>97.2</v>
      </c>
    </row>
    <row r="86" spans="1:48" ht="18" customHeight="1"/>
    <row r="87" spans="1:48" ht="21" customHeight="1" thickBot="1">
      <c r="B87" s="131" t="s">
        <v>118</v>
      </c>
      <c r="N87" s="186" t="s">
        <v>119</v>
      </c>
      <c r="O87" s="8"/>
    </row>
    <row r="88" spans="1:48" ht="28.5" customHeight="1" thickTop="1">
      <c r="B88" s="184" t="s">
        <v>83</v>
      </c>
      <c r="C88" s="130">
        <v>202503</v>
      </c>
      <c r="D88" s="132"/>
      <c r="E88" s="153" t="s">
        <v>84</v>
      </c>
      <c r="F88" s="153" t="s">
        <v>85</v>
      </c>
      <c r="G88" s="132"/>
      <c r="H88" s="132"/>
      <c r="I88" s="132"/>
      <c r="J88" s="132"/>
      <c r="K88" s="150" t="s">
        <v>84</v>
      </c>
      <c r="M88" s="189"/>
      <c r="N88" s="201" t="s">
        <v>120</v>
      </c>
      <c r="O88" s="206">
        <v>202503</v>
      </c>
      <c r="P88" s="191"/>
      <c r="Q88" s="245"/>
      <c r="T88" s="246"/>
    </row>
    <row r="89" spans="1:48" ht="18" customHeight="1">
      <c r="B89" s="133"/>
      <c r="C89" s="134"/>
      <c r="D89" s="134"/>
      <c r="E89" s="154" t="s">
        <v>86</v>
      </c>
      <c r="F89" s="154" t="s">
        <v>87</v>
      </c>
      <c r="G89" s="134"/>
      <c r="H89" s="134"/>
      <c r="I89" s="134"/>
      <c r="J89" s="149" t="s">
        <v>116</v>
      </c>
      <c r="K89" s="151" t="s">
        <v>108</v>
      </c>
      <c r="M89" s="190"/>
      <c r="N89" s="192" t="s">
        <v>121</v>
      </c>
      <c r="O89" s="202" t="s">
        <v>89</v>
      </c>
      <c r="P89" s="202" t="s">
        <v>122</v>
      </c>
      <c r="Q89" s="203" t="s">
        <v>90</v>
      </c>
    </row>
    <row r="90" spans="1:48" ht="18" customHeight="1">
      <c r="A90" s="127" t="s">
        <v>97</v>
      </c>
      <c r="B90" s="136" t="s">
        <v>88</v>
      </c>
      <c r="C90" s="137" t="s">
        <v>89</v>
      </c>
      <c r="D90" s="137" t="s">
        <v>90</v>
      </c>
      <c r="E90" s="155" t="s">
        <v>91</v>
      </c>
      <c r="F90" s="155" t="s">
        <v>92</v>
      </c>
      <c r="G90" s="137" t="s">
        <v>93</v>
      </c>
      <c r="H90" s="138" t="s">
        <v>94</v>
      </c>
      <c r="I90" s="138" t="s">
        <v>95</v>
      </c>
      <c r="J90" s="149" t="s">
        <v>117</v>
      </c>
      <c r="K90" s="151" t="s">
        <v>109</v>
      </c>
      <c r="M90" s="242" t="s">
        <v>134</v>
      </c>
      <c r="N90" s="193">
        <v>111.1</v>
      </c>
      <c r="O90" s="187">
        <v>110.2</v>
      </c>
      <c r="P90" s="187">
        <v>109.2</v>
      </c>
      <c r="Q90" s="194">
        <v>113.1</v>
      </c>
    </row>
    <row r="91" spans="1:48" ht="18" customHeight="1">
      <c r="A91" s="127" t="s">
        <v>98</v>
      </c>
      <c r="B91" s="136">
        <v>108.8</v>
      </c>
      <c r="C91" s="138">
        <v>107.9</v>
      </c>
      <c r="D91" s="138">
        <v>111.1</v>
      </c>
      <c r="E91" s="138">
        <v>110.1</v>
      </c>
      <c r="F91" s="138">
        <v>107.5</v>
      </c>
      <c r="G91" s="138">
        <v>103</v>
      </c>
      <c r="H91" s="138">
        <v>130.19999999999999</v>
      </c>
      <c r="I91" s="138">
        <v>113.4</v>
      </c>
      <c r="J91" s="149">
        <v>97.8</v>
      </c>
      <c r="K91" s="152">
        <v>97.2</v>
      </c>
      <c r="M91" s="243" t="s">
        <v>123</v>
      </c>
      <c r="N91" s="195">
        <v>0.3</v>
      </c>
      <c r="O91" s="188">
        <v>0.4</v>
      </c>
      <c r="P91" s="188">
        <v>0.4</v>
      </c>
      <c r="Q91" s="196">
        <v>0.3</v>
      </c>
    </row>
    <row r="92" spans="1:48" ht="18" customHeight="1">
      <c r="A92" s="127" t="s">
        <v>99</v>
      </c>
      <c r="B92" s="136">
        <v>0.1</v>
      </c>
      <c r="C92" s="138">
        <v>0.6</v>
      </c>
      <c r="D92" s="138">
        <v>0.2</v>
      </c>
      <c r="E92" s="138">
        <v>0.7</v>
      </c>
      <c r="F92" s="138">
        <v>0.6</v>
      </c>
      <c r="G92" s="138">
        <v>0.5</v>
      </c>
      <c r="H92" s="138">
        <v>-7.9</v>
      </c>
      <c r="I92" s="138">
        <v>0.2</v>
      </c>
      <c r="J92" s="134"/>
      <c r="K92" s="135"/>
      <c r="M92" s="243" t="s">
        <v>124</v>
      </c>
      <c r="N92" s="192"/>
      <c r="O92" s="185">
        <v>0.4</v>
      </c>
      <c r="P92" s="185">
        <v>0.38</v>
      </c>
      <c r="Q92" s="197">
        <v>0.25</v>
      </c>
    </row>
    <row r="93" spans="1:48" ht="18" customHeight="1">
      <c r="A93" s="127" t="s">
        <v>100</v>
      </c>
      <c r="B93" s="136"/>
      <c r="C93" s="138">
        <v>0.56999999999999995</v>
      </c>
      <c r="D93" s="138">
        <v>0.15</v>
      </c>
      <c r="E93" s="138">
        <v>0.56999999999999995</v>
      </c>
      <c r="F93" s="138">
        <v>0.56000000000000005</v>
      </c>
      <c r="G93" s="138">
        <v>0.33</v>
      </c>
      <c r="H93" s="138">
        <v>-0.42</v>
      </c>
      <c r="I93" s="138">
        <v>0.01</v>
      </c>
      <c r="J93" s="134"/>
      <c r="K93" s="135"/>
      <c r="M93" s="243" t="s">
        <v>125</v>
      </c>
      <c r="N93" s="192">
        <v>3.6</v>
      </c>
      <c r="O93" s="185">
        <v>3.2</v>
      </c>
      <c r="P93" s="185">
        <v>2.9</v>
      </c>
      <c r="Q93" s="197">
        <v>4.2</v>
      </c>
    </row>
    <row r="94" spans="1:48" ht="18" customHeight="1" thickBot="1">
      <c r="A94" s="127" t="s">
        <v>101</v>
      </c>
      <c r="B94" s="136">
        <v>3.7</v>
      </c>
      <c r="C94" s="138">
        <v>3.3</v>
      </c>
      <c r="D94" s="138">
        <v>4.5</v>
      </c>
      <c r="E94" s="138">
        <v>4.0999999999999996</v>
      </c>
      <c r="F94" s="138">
        <v>3</v>
      </c>
      <c r="G94" s="138">
        <v>1.5</v>
      </c>
      <c r="H94" s="138">
        <v>12</v>
      </c>
      <c r="I94" s="138">
        <v>7.7</v>
      </c>
      <c r="J94" s="134"/>
      <c r="K94" s="135"/>
      <c r="M94" s="243" t="s">
        <v>126</v>
      </c>
      <c r="N94" s="198"/>
      <c r="O94" s="199">
        <v>3.02</v>
      </c>
      <c r="P94" s="199">
        <v>2.52</v>
      </c>
      <c r="Q94" s="200">
        <v>3.6</v>
      </c>
    </row>
    <row r="95" spans="1:48" ht="18" customHeight="1" thickTop="1">
      <c r="A95" s="127" t="s">
        <v>102</v>
      </c>
      <c r="B95" s="136"/>
      <c r="C95" s="138">
        <v>3.18</v>
      </c>
      <c r="D95" s="138">
        <v>3.78</v>
      </c>
      <c r="E95" s="138">
        <v>3.23</v>
      </c>
      <c r="F95" s="138">
        <v>2.63</v>
      </c>
      <c r="G95" s="138">
        <v>1</v>
      </c>
      <c r="H95" s="138">
        <v>0.55000000000000004</v>
      </c>
      <c r="I95" s="138">
        <v>0.55000000000000004</v>
      </c>
      <c r="J95" s="134"/>
      <c r="K95" s="135"/>
      <c r="M95" s="244"/>
      <c r="N95" s="204" t="s">
        <v>135</v>
      </c>
    </row>
    <row r="96" spans="1:48" ht="18" customHeight="1">
      <c r="A96" s="127"/>
      <c r="B96" s="136"/>
      <c r="C96" s="138"/>
      <c r="D96" s="138"/>
      <c r="E96" s="138"/>
      <c r="F96" s="138"/>
      <c r="G96" s="138"/>
      <c r="H96" s="138"/>
      <c r="I96" s="138"/>
      <c r="J96" s="134"/>
      <c r="K96" s="135"/>
    </row>
    <row r="97" spans="1:18" ht="18" customHeight="1">
      <c r="A97" s="127"/>
      <c r="B97" s="133"/>
      <c r="C97" s="134"/>
      <c r="D97" s="134"/>
      <c r="E97" s="134"/>
      <c r="F97" s="134"/>
      <c r="G97" s="134"/>
      <c r="H97" s="134"/>
      <c r="I97" s="134"/>
      <c r="J97" s="134"/>
      <c r="K97" s="135"/>
    </row>
    <row r="98" spans="1:18" ht="18" customHeight="1">
      <c r="A98" s="127" t="s">
        <v>103</v>
      </c>
      <c r="B98" s="136" t="s">
        <v>16</v>
      </c>
      <c r="C98" s="138" t="s">
        <v>17</v>
      </c>
      <c r="D98" s="138" t="s">
        <v>18</v>
      </c>
      <c r="E98" s="138" t="s">
        <v>19</v>
      </c>
      <c r="F98" s="138" t="s">
        <v>96</v>
      </c>
      <c r="G98" s="138" t="s">
        <v>20</v>
      </c>
      <c r="H98" s="138" t="s">
        <v>21</v>
      </c>
      <c r="I98" s="138" t="s">
        <v>22</v>
      </c>
      <c r="J98" s="138" t="s">
        <v>23</v>
      </c>
      <c r="K98" s="139" t="s">
        <v>24</v>
      </c>
      <c r="N98" s="269" t="str">
        <f>IF(C88=O88,"OK","和歌山市･全国　時系列不一致")</f>
        <v>OK</v>
      </c>
    </row>
    <row r="99" spans="1:18" ht="18" customHeight="1">
      <c r="A99" s="127" t="s">
        <v>98</v>
      </c>
      <c r="B99" s="136">
        <v>122.5</v>
      </c>
      <c r="C99" s="138">
        <v>100.7</v>
      </c>
      <c r="D99" s="138">
        <v>108.8</v>
      </c>
      <c r="E99" s="138">
        <v>121.6</v>
      </c>
      <c r="F99" s="138">
        <v>107.9</v>
      </c>
      <c r="G99" s="138">
        <v>100.9</v>
      </c>
      <c r="H99" s="138">
        <v>96.5</v>
      </c>
      <c r="I99" s="138">
        <v>102.4</v>
      </c>
      <c r="J99" s="138">
        <v>112</v>
      </c>
      <c r="K99" s="139">
        <v>104.8</v>
      </c>
    </row>
    <row r="100" spans="1:18" ht="18" customHeight="1">
      <c r="A100" s="127" t="s">
        <v>99</v>
      </c>
      <c r="B100" s="136">
        <v>-0.7</v>
      </c>
      <c r="C100" s="138">
        <v>0</v>
      </c>
      <c r="D100" s="138">
        <v>2.7</v>
      </c>
      <c r="E100" s="138">
        <v>3.1</v>
      </c>
      <c r="F100" s="138">
        <v>-0.8</v>
      </c>
      <c r="G100" s="138">
        <v>0.5</v>
      </c>
      <c r="H100" s="138">
        <v>0</v>
      </c>
      <c r="I100" s="138">
        <v>0</v>
      </c>
      <c r="J100" s="138">
        <v>0.6</v>
      </c>
      <c r="K100" s="139">
        <v>-0.4</v>
      </c>
    </row>
    <row r="101" spans="1:18" ht="18" customHeight="1">
      <c r="A101" s="127" t="s">
        <v>100</v>
      </c>
      <c r="B101" s="136">
        <v>-0.2</v>
      </c>
      <c r="C101" s="138">
        <v>0</v>
      </c>
      <c r="D101" s="138">
        <v>0.19</v>
      </c>
      <c r="E101" s="138">
        <v>0.12</v>
      </c>
      <c r="F101" s="138">
        <v>-0.03</v>
      </c>
      <c r="G101" s="138">
        <v>0.02</v>
      </c>
      <c r="H101" s="138">
        <v>0.01</v>
      </c>
      <c r="I101" s="138">
        <v>0</v>
      </c>
      <c r="J101" s="138">
        <v>0.06</v>
      </c>
      <c r="K101" s="139">
        <v>-0.02</v>
      </c>
    </row>
    <row r="102" spans="1:18" ht="18" customHeight="1">
      <c r="A102" s="127" t="s">
        <v>101</v>
      </c>
      <c r="B102" s="136">
        <v>7.5</v>
      </c>
      <c r="C102" s="138">
        <v>0.2</v>
      </c>
      <c r="D102" s="138">
        <v>8.9</v>
      </c>
      <c r="E102" s="138">
        <v>7.1</v>
      </c>
      <c r="F102" s="138">
        <v>1.7</v>
      </c>
      <c r="G102" s="138">
        <v>1.5</v>
      </c>
      <c r="H102" s="138">
        <v>2.7</v>
      </c>
      <c r="I102" s="138">
        <v>-0.9</v>
      </c>
      <c r="J102" s="138">
        <v>1.3</v>
      </c>
      <c r="K102" s="139">
        <v>1.4</v>
      </c>
    </row>
    <row r="103" spans="1:18" ht="18" customHeight="1" thickBot="1">
      <c r="A103" s="127" t="s">
        <v>102</v>
      </c>
      <c r="B103" s="140">
        <v>2.15</v>
      </c>
      <c r="C103" s="141">
        <v>0.05</v>
      </c>
      <c r="D103" s="141">
        <v>0.61</v>
      </c>
      <c r="E103" s="141">
        <v>0.27</v>
      </c>
      <c r="F103" s="141">
        <v>0.06</v>
      </c>
      <c r="G103" s="141">
        <v>0.08</v>
      </c>
      <c r="H103" s="141">
        <v>0.32</v>
      </c>
      <c r="I103" s="141">
        <v>-0.02</v>
      </c>
      <c r="J103" s="141">
        <v>0.13</v>
      </c>
      <c r="K103" s="142">
        <v>0.08</v>
      </c>
    </row>
    <row r="104" spans="1:18" s="13" customFormat="1" ht="20.25" customHeight="1">
      <c r="B104" s="131" t="s">
        <v>104</v>
      </c>
      <c r="C104" s="131"/>
      <c r="D104" s="131"/>
      <c r="E104" s="131"/>
      <c r="F104" s="131"/>
      <c r="G104" s="131"/>
      <c r="H104" s="131"/>
      <c r="I104" s="131"/>
      <c r="J104" s="131"/>
      <c r="K104" s="131"/>
      <c r="M104" s="37"/>
      <c r="N104" s="37"/>
    </row>
    <row r="105" spans="1:18" ht="27.75" customHeight="1" thickBot="1">
      <c r="C105" s="205" t="str">
        <f>IF(RIGHT(C88,2)="03","（注）「年度」の追加･更新が必要　↓",IF(RIGHT(C88,2)="12","（注）「暦年」の追加･更新が必要　↓","更　新　不　要　　↓"))</f>
        <v>（注）「年度」の追加･更新が必要　↓</v>
      </c>
      <c r="N105" s="264" t="str">
        <f>C105</f>
        <v>（注）「年度」の追加･更新が必要　↓</v>
      </c>
    </row>
    <row r="106" spans="1:18" ht="27">
      <c r="A106" s="163"/>
      <c r="B106" s="182" t="s">
        <v>115</v>
      </c>
      <c r="C106" s="183" t="s">
        <v>146</v>
      </c>
      <c r="D106" s="164"/>
      <c r="E106" s="165" t="s">
        <v>84</v>
      </c>
      <c r="F106" s="165" t="s">
        <v>85</v>
      </c>
      <c r="G106" s="164"/>
      <c r="H106" s="164"/>
      <c r="I106" s="164"/>
      <c r="J106" s="164"/>
      <c r="K106" s="166"/>
      <c r="M106" s="268"/>
      <c r="N106" s="278" t="s">
        <v>140</v>
      </c>
      <c r="O106" s="255" t="s">
        <v>146</v>
      </c>
      <c r="P106" s="256" t="s">
        <v>141</v>
      </c>
      <c r="Q106" s="271">
        <v>6</v>
      </c>
      <c r="R106" s="270"/>
    </row>
    <row r="107" spans="1:18">
      <c r="A107" s="163"/>
      <c r="B107" s="167"/>
      <c r="C107" s="8"/>
      <c r="D107" s="8"/>
      <c r="E107" s="162" t="s">
        <v>86</v>
      </c>
      <c r="F107" s="162" t="s">
        <v>112</v>
      </c>
      <c r="G107" s="8"/>
      <c r="H107" s="8"/>
      <c r="I107" s="8"/>
      <c r="J107" s="8"/>
      <c r="K107" s="168"/>
      <c r="N107" s="253"/>
      <c r="O107" s="134"/>
      <c r="P107" s="257" t="s">
        <v>112</v>
      </c>
      <c r="Q107" s="251"/>
    </row>
    <row r="108" spans="1:18">
      <c r="A108" s="173" t="s">
        <v>97</v>
      </c>
      <c r="B108" s="169" t="s">
        <v>88</v>
      </c>
      <c r="C108" s="8" t="s">
        <v>89</v>
      </c>
      <c r="D108" s="8" t="s">
        <v>90</v>
      </c>
      <c r="E108" s="162" t="s">
        <v>91</v>
      </c>
      <c r="F108" s="162" t="s">
        <v>113</v>
      </c>
      <c r="G108" s="8" t="s">
        <v>93</v>
      </c>
      <c r="H108" s="128" t="s">
        <v>94</v>
      </c>
      <c r="I108" s="128" t="s">
        <v>95</v>
      </c>
      <c r="J108" s="8"/>
      <c r="K108" s="168"/>
      <c r="N108" s="254" t="s">
        <v>148</v>
      </c>
      <c r="O108" s="134" t="s">
        <v>89</v>
      </c>
      <c r="P108" s="257" t="s">
        <v>113</v>
      </c>
      <c r="Q108" s="252" t="s">
        <v>90</v>
      </c>
      <c r="R108" s="70" t="s">
        <v>138</v>
      </c>
    </row>
    <row r="109" spans="1:18">
      <c r="A109" s="173" t="s">
        <v>98</v>
      </c>
      <c r="B109" s="170">
        <v>107.2</v>
      </c>
      <c r="C109" s="129">
        <v>106.3</v>
      </c>
      <c r="D109" s="129">
        <v>109.1</v>
      </c>
      <c r="E109" s="129">
        <v>108.1</v>
      </c>
      <c r="F109" s="129">
        <v>105.8</v>
      </c>
      <c r="G109" s="129">
        <v>102.2</v>
      </c>
      <c r="H109" s="129">
        <v>127.5</v>
      </c>
      <c r="I109" s="129">
        <v>112.6</v>
      </c>
      <c r="J109" s="8"/>
      <c r="K109" s="168"/>
      <c r="M109" s="266" t="s">
        <v>139</v>
      </c>
      <c r="N109" s="258">
        <v>109.5</v>
      </c>
      <c r="O109" s="259">
        <v>108.7</v>
      </c>
      <c r="P109" s="259">
        <v>107.7</v>
      </c>
      <c r="Q109" s="260">
        <v>111.2</v>
      </c>
    </row>
    <row r="110" spans="1:18" ht="14.25" thickBot="1">
      <c r="A110" s="173" t="s">
        <v>136</v>
      </c>
      <c r="B110" s="170">
        <v>2.7</v>
      </c>
      <c r="C110" s="129">
        <v>2.4</v>
      </c>
      <c r="D110" s="129">
        <v>3.3</v>
      </c>
      <c r="E110" s="129">
        <v>2.9</v>
      </c>
      <c r="F110" s="129">
        <v>1.8</v>
      </c>
      <c r="G110" s="129">
        <v>1.2</v>
      </c>
      <c r="H110" s="129">
        <v>9.8000000000000007</v>
      </c>
      <c r="I110" s="129">
        <v>9.8000000000000007</v>
      </c>
      <c r="J110" s="8"/>
      <c r="K110" s="168"/>
      <c r="M110" s="267" t="s">
        <v>136</v>
      </c>
      <c r="N110" s="261">
        <v>3</v>
      </c>
      <c r="O110" s="262">
        <v>2.7</v>
      </c>
      <c r="P110" s="262">
        <v>2.2999999999999998</v>
      </c>
      <c r="Q110" s="263">
        <v>3.5</v>
      </c>
    </row>
    <row r="111" spans="1:18" ht="17.25">
      <c r="A111" s="173" t="s">
        <v>114</v>
      </c>
      <c r="B111" s="177">
        <v>2.69</v>
      </c>
      <c r="C111" s="178">
        <v>2.2399999999999998</v>
      </c>
      <c r="D111" s="178">
        <v>2.7800000000000002</v>
      </c>
      <c r="E111" s="178">
        <v>2.34</v>
      </c>
      <c r="F111" s="178">
        <v>1.5699999999999998</v>
      </c>
      <c r="G111" s="178">
        <v>0.78</v>
      </c>
      <c r="H111" s="178">
        <v>0.45</v>
      </c>
      <c r="I111" s="178">
        <v>0.67999999999999994</v>
      </c>
      <c r="J111" s="8"/>
      <c r="K111" s="168"/>
      <c r="N111" s="265" t="str">
        <f>IF(N105="更　新　不　要　　↓","-","「05.(●年／●年度平均CPI 【自動E】用)_20●●年/20●●年度平均.xlsx」のシート：指数（セルB38～E42）のデータを値貼り付け")</f>
        <v>「05.(●年／●年度平均CPI 【自動E】用)_20●●年/20●●年度平均.xlsx」のシート：指数（セルB38～E42）のデータを値貼り付け</v>
      </c>
    </row>
    <row r="112" spans="1:18">
      <c r="A112" s="173"/>
      <c r="B112" s="170"/>
      <c r="C112" s="129"/>
      <c r="D112" s="129"/>
      <c r="E112" s="129"/>
      <c r="F112" s="129"/>
      <c r="G112" s="129"/>
      <c r="H112" s="129"/>
      <c r="I112" s="129"/>
      <c r="J112" s="8"/>
      <c r="K112" s="168"/>
    </row>
    <row r="113" spans="1:48">
      <c r="A113" s="173"/>
      <c r="B113" s="167"/>
      <c r="C113" s="8"/>
      <c r="D113" s="8"/>
      <c r="E113" s="8"/>
      <c r="F113" s="8"/>
      <c r="G113" s="8"/>
      <c r="H113" s="8"/>
      <c r="I113" s="8"/>
      <c r="J113" s="8"/>
      <c r="K113" s="168"/>
    </row>
    <row r="114" spans="1:48">
      <c r="A114" s="173" t="s">
        <v>103</v>
      </c>
      <c r="B114" s="169" t="s">
        <v>16</v>
      </c>
      <c r="C114" s="128" t="s">
        <v>17</v>
      </c>
      <c r="D114" s="128" t="s">
        <v>18</v>
      </c>
      <c r="E114" s="128" t="s">
        <v>19</v>
      </c>
      <c r="F114" s="128" t="s">
        <v>96</v>
      </c>
      <c r="G114" s="128" t="s">
        <v>20</v>
      </c>
      <c r="H114" s="128" t="s">
        <v>21</v>
      </c>
      <c r="I114" s="128" t="s">
        <v>22</v>
      </c>
      <c r="J114" s="128" t="s">
        <v>23</v>
      </c>
      <c r="K114" s="171" t="s">
        <v>24</v>
      </c>
    </row>
    <row r="115" spans="1:48">
      <c r="A115" s="173" t="s">
        <v>98</v>
      </c>
      <c r="B115" s="170">
        <v>118.5</v>
      </c>
      <c r="C115" s="129">
        <v>100.6</v>
      </c>
      <c r="D115" s="129">
        <v>106.8</v>
      </c>
      <c r="E115" s="129">
        <v>119.1</v>
      </c>
      <c r="F115" s="129">
        <v>108.3</v>
      </c>
      <c r="G115" s="129">
        <v>100</v>
      </c>
      <c r="H115" s="129">
        <v>95.1</v>
      </c>
      <c r="I115" s="129">
        <v>101.7</v>
      </c>
      <c r="J115" s="129">
        <v>111.4</v>
      </c>
      <c r="K115" s="172">
        <v>104.2</v>
      </c>
    </row>
    <row r="116" spans="1:48">
      <c r="A116" s="173" t="s">
        <v>137</v>
      </c>
      <c r="B116" s="170">
        <v>4.3</v>
      </c>
      <c r="C116" s="129">
        <v>-0.1</v>
      </c>
      <c r="D116" s="129">
        <v>9.8000000000000007</v>
      </c>
      <c r="E116" s="129">
        <v>4.2</v>
      </c>
      <c r="F116" s="129">
        <v>1.6</v>
      </c>
      <c r="G116" s="129">
        <v>0.9</v>
      </c>
      <c r="H116" s="129">
        <v>1.7</v>
      </c>
      <c r="I116" s="129">
        <v>-1.1000000000000001</v>
      </c>
      <c r="J116" s="129">
        <v>3.4</v>
      </c>
      <c r="K116" s="172">
        <v>1.2</v>
      </c>
    </row>
    <row r="117" spans="1:48" ht="14.25" thickBot="1">
      <c r="A117" s="173" t="s">
        <v>114</v>
      </c>
      <c r="B117" s="179">
        <v>1.23</v>
      </c>
      <c r="C117" s="180">
        <v>-0.02</v>
      </c>
      <c r="D117" s="180">
        <v>0.65999999999999992</v>
      </c>
      <c r="E117" s="180">
        <v>0.16</v>
      </c>
      <c r="F117" s="180">
        <v>0.05</v>
      </c>
      <c r="G117" s="180">
        <v>0.05</v>
      </c>
      <c r="H117" s="180">
        <v>0.2</v>
      </c>
      <c r="I117" s="180">
        <v>-0.03</v>
      </c>
      <c r="J117" s="180">
        <v>0.32</v>
      </c>
      <c r="K117" s="181">
        <v>6.9999999999999993E-2</v>
      </c>
    </row>
    <row r="118" spans="1:48" ht="20.25" customHeight="1">
      <c r="B118" s="174" t="str">
        <f>IF(C105="更　新　不　要　　↓","-","「■総務省提供データ(2020年基準202107～).xlsx」のシート：表・年、年度（セルL8～U19）のデータを値貼り付け")</f>
        <v>「■総務省提供データ(2020年基準202107～).xlsx」のシート：表・年、年度（セルL8～U19）のデータを値貼り付け</v>
      </c>
    </row>
    <row r="119" spans="1:48" ht="18" customHeight="1">
      <c r="A119" s="175" t="str">
        <f>IF(B118="-","-","(行)年/年度→")</f>
        <v>(行)年/年度→</v>
      </c>
      <c r="B119" s="274" t="e">
        <f>IF($B120="〇",N109,"国　が")</f>
        <v>#REF!</v>
      </c>
      <c r="C119" s="274" t="e">
        <f>IF($B120="〇",O109,"公　表 ")</f>
        <v>#REF!</v>
      </c>
      <c r="D119" s="274" t="e">
        <f>IF($B120="〇",P109,"後　に ")</f>
        <v>#REF!</v>
      </c>
      <c r="E119" s="275" t="e">
        <f>IF($B120="〇",Q109,"更　新 ")</f>
        <v>#REF!</v>
      </c>
      <c r="F119" s="250">
        <f t="shared" ref="F119:M119" si="9">B109</f>
        <v>107.2</v>
      </c>
      <c r="G119" s="176">
        <f t="shared" si="9"/>
        <v>106.3</v>
      </c>
      <c r="H119" s="176">
        <f t="shared" si="9"/>
        <v>109.1</v>
      </c>
      <c r="I119" s="176">
        <f t="shared" si="9"/>
        <v>108.1</v>
      </c>
      <c r="J119" s="176">
        <f t="shared" si="9"/>
        <v>105.8</v>
      </c>
      <c r="K119" s="176">
        <f t="shared" si="9"/>
        <v>102.2</v>
      </c>
      <c r="L119" s="176">
        <f t="shared" si="9"/>
        <v>127.5</v>
      </c>
      <c r="M119" s="176">
        <f t="shared" si="9"/>
        <v>112.6</v>
      </c>
      <c r="N119" s="175" t="str">
        <f>A119</f>
        <v>(行)年/年度→</v>
      </c>
      <c r="O119" s="176">
        <f t="shared" ref="O119:X119" si="10">B115</f>
        <v>118.5</v>
      </c>
      <c r="P119" s="176">
        <f t="shared" si="10"/>
        <v>100.6</v>
      </c>
      <c r="Q119" s="176">
        <f t="shared" si="10"/>
        <v>106.8</v>
      </c>
      <c r="R119" s="176">
        <f t="shared" si="10"/>
        <v>119.1</v>
      </c>
      <c r="S119" s="176">
        <f t="shared" si="10"/>
        <v>108.3</v>
      </c>
      <c r="T119" s="176">
        <f t="shared" si="10"/>
        <v>100</v>
      </c>
      <c r="U119" s="176">
        <f t="shared" si="10"/>
        <v>95.1</v>
      </c>
      <c r="V119" s="176">
        <f t="shared" si="10"/>
        <v>101.7</v>
      </c>
      <c r="W119" s="176">
        <f t="shared" si="10"/>
        <v>111.4</v>
      </c>
      <c r="X119" s="176">
        <f t="shared" si="10"/>
        <v>104.2</v>
      </c>
      <c r="Y119" s="175" t="str">
        <f>N119</f>
        <v>(行)年/年度→</v>
      </c>
      <c r="Z119" s="276" t="e">
        <f>IF($Z120="〇",N110,"国　が")</f>
        <v>#REF!</v>
      </c>
      <c r="AA119" s="276" t="e">
        <f>IF($Z120="〇",O110,"公　表 ")</f>
        <v>#REF!</v>
      </c>
      <c r="AB119" s="276" t="e">
        <f>IF($Z120="〇",P110,"後　に ")</f>
        <v>#REF!</v>
      </c>
      <c r="AC119" s="277" t="e">
        <f>IF($Z120="〇",Q110,"更　新 ")</f>
        <v>#REF!</v>
      </c>
      <c r="AD119" s="250">
        <f t="shared" ref="AD119:AK119" si="11">B110</f>
        <v>2.7</v>
      </c>
      <c r="AE119" s="176">
        <f t="shared" si="11"/>
        <v>2.4</v>
      </c>
      <c r="AF119" s="176">
        <f t="shared" si="11"/>
        <v>3.3</v>
      </c>
      <c r="AG119" s="176">
        <f t="shared" si="11"/>
        <v>2.9</v>
      </c>
      <c r="AH119" s="176">
        <f t="shared" si="11"/>
        <v>1.8</v>
      </c>
      <c r="AI119" s="176">
        <f t="shared" si="11"/>
        <v>1.2</v>
      </c>
      <c r="AJ119" s="176">
        <f t="shared" si="11"/>
        <v>9.8000000000000007</v>
      </c>
      <c r="AK119" s="176">
        <f t="shared" si="11"/>
        <v>9.8000000000000007</v>
      </c>
      <c r="AL119" s="175" t="str">
        <f>Y119</f>
        <v>(行)年/年度→</v>
      </c>
      <c r="AM119" s="176">
        <f t="shared" ref="AM119:AV119" si="12">B116</f>
        <v>4.3</v>
      </c>
      <c r="AN119" s="176">
        <f t="shared" si="12"/>
        <v>-0.1</v>
      </c>
      <c r="AO119" s="176">
        <f t="shared" si="12"/>
        <v>9.8000000000000007</v>
      </c>
      <c r="AP119" s="176">
        <f t="shared" si="12"/>
        <v>4.2</v>
      </c>
      <c r="AQ119" s="176">
        <f t="shared" si="12"/>
        <v>1.6</v>
      </c>
      <c r="AR119" s="176">
        <f t="shared" si="12"/>
        <v>0.9</v>
      </c>
      <c r="AS119" s="176">
        <f t="shared" si="12"/>
        <v>1.7</v>
      </c>
      <c r="AT119" s="176">
        <f t="shared" si="12"/>
        <v>-1.1000000000000001</v>
      </c>
      <c r="AU119" s="176">
        <f t="shared" si="12"/>
        <v>3.4</v>
      </c>
      <c r="AV119" s="176">
        <f t="shared" si="12"/>
        <v>1.2</v>
      </c>
    </row>
    <row r="120" spans="1:48" s="86" customFormat="1" ht="20.25" customHeight="1">
      <c r="B120" s="273" t="e">
        <f>IF(Q106&amp;O106=#REF!&amp;表2020年基準!C106,"〇","-")</f>
        <v>#REF!</v>
      </c>
      <c r="M120" s="272"/>
      <c r="N120" s="272"/>
      <c r="Z120" s="273" t="e">
        <f>IF(Q106&amp;O106=#REF!&amp;表2020年基準!C106,"〇","-")</f>
        <v>#REF!</v>
      </c>
    </row>
    <row r="121" spans="1:48" ht="18" customHeight="1">
      <c r="A121" s="249"/>
      <c r="B121" s="69"/>
    </row>
    <row r="125" spans="1:48" s="159" customFormat="1" ht="23.25" customHeight="1"/>
  </sheetData>
  <mergeCells count="4">
    <mergeCell ref="AL2:AL3"/>
    <mergeCell ref="A2:A3"/>
    <mergeCell ref="N2:N3"/>
    <mergeCell ref="Y2:Y3"/>
  </mergeCells>
  <phoneticPr fontId="1"/>
  <conditionalFormatting sqref="N98">
    <cfRule type="containsText" dxfId="10" priority="15" stopIfTrue="1" operator="containsText" text="不">
      <formula>NOT(ISERROR(SEARCH("不",N98)))</formula>
    </cfRule>
  </conditionalFormatting>
  <conditionalFormatting sqref="B54:E67">
    <cfRule type="containsText" dxfId="9" priority="13" operator="containsText" text="国">
      <formula>NOT(ISERROR(SEARCH("国",B54)))</formula>
    </cfRule>
    <cfRule type="containsText" dxfId="8" priority="14" operator="containsText" text=" ">
      <formula>NOT(ISERROR(SEARCH(" ",B54)))</formula>
    </cfRule>
  </conditionalFormatting>
  <conditionalFormatting sqref="Z54:AC67">
    <cfRule type="containsText" dxfId="7" priority="11" operator="containsText" text="国">
      <formula>NOT(ISERROR(SEARCH("国",Z54)))</formula>
    </cfRule>
    <cfRule type="containsText" dxfId="6" priority="12" operator="containsText" text=" ">
      <formula>NOT(ISERROR(SEARCH(" ",Z54)))</formula>
    </cfRule>
  </conditionalFormatting>
  <conditionalFormatting sqref="B7:E23">
    <cfRule type="containsText" dxfId="5" priority="10" operator="containsText" text=" ">
      <formula>NOT(ISERROR(SEARCH(" ",B7)))</formula>
    </cfRule>
  </conditionalFormatting>
  <conditionalFormatting sqref="B25:E40">
    <cfRule type="containsText" dxfId="4" priority="9" operator="containsText" text=" ">
      <formula>NOT(ISERROR(SEARCH(" ",B25)))</formula>
    </cfRule>
  </conditionalFormatting>
  <conditionalFormatting sqref="Z25:AC40">
    <cfRule type="containsText" dxfId="3" priority="8" operator="containsText" text=" ">
      <formula>NOT(ISERROR(SEARCH(" ",Z25)))</formula>
    </cfRule>
  </conditionalFormatting>
  <conditionalFormatting sqref="Z7:AC23">
    <cfRule type="containsText" dxfId="2" priority="7" operator="containsText" text=" ">
      <formula>NOT(ISERROR(SEARCH(" ",Z7)))</formula>
    </cfRule>
  </conditionalFormatting>
  <conditionalFormatting sqref="B41:E41">
    <cfRule type="containsText" dxfId="1" priority="2" operator="containsText" text=" ">
      <formula>NOT(ISERROR(SEARCH(" ",B41)))</formula>
    </cfRule>
  </conditionalFormatting>
  <conditionalFormatting sqref="Z41:AC41">
    <cfRule type="containsText" dxfId="0" priority="1" operator="containsText" text=" ">
      <formula>NOT(ISERROR(SEARCH(" ",Z41)))</formula>
    </cfRule>
  </conditionalFormatting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>
    <oddFooter>&amp;C－&amp;P－</oddFooter>
  </headerFooter>
  <colBreaks count="3" manualBreakCount="3">
    <brk id="13" max="58" man="1"/>
    <brk id="24" max="58" man="1"/>
    <brk id="37" max="5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077593</cp:lastModifiedBy>
  <cp:lastPrinted>2025-04-18T04:01:35Z</cp:lastPrinted>
  <dcterms:created xsi:type="dcterms:W3CDTF">2001-05-22T02:59:32Z</dcterms:created>
  <dcterms:modified xsi:type="dcterms:W3CDTF">2025-04-18T04:02:01Z</dcterms:modified>
</cp:coreProperties>
</file>