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J10" i="4" s="1"/>
  <c r="M6" i="5"/>
  <c r="L6" i="5"/>
  <c r="Z8" i="4" s="1"/>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B10" i="4"/>
  <c r="AI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<sst xmlns="http://schemas.openxmlformats.org/spreadsheetml/2006/main" count="218" uniqueCount="108">
  <si>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</si>
  <si>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</si>
  <si>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</si>
  <si>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</si>
  <si>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</si>
  <si>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</si>
  <si>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</si>
  <si>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</si>
  <si>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</si>
  <si>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</si>
  <si>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</si>
  <si>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</si>
  <si>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</si>
  <si>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</si>
  <si>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</si>
  <si>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</si>
  <si>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</si>
  <si>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</si>
  <si>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</si>
  <si>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</si>
  <si>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</si>
  <si>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</si>
  <si>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</si>
  <si>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</si>
  <si>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</si>
  <si>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</si>
  <si>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</si>
  <si>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</si>
  <si>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</si>
  <si>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</si>
  <si>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</si>
  <si>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</si>
  <si>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</si>
  <si>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</si>
  <si>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</si>
  <si>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</si>
  <si>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</si>
  <si>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</si>
  <si>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</si>
  <si>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</si>
  <si>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</si>
  <si>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</si>
  <si>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</si>
  <si>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</si>
  <si>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</si>
  <si>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</si>
  <si>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</si>
  <si>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</si>
  <si>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</si>
  <si>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</si>
  <si>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</si>
  <si>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</si>
  <si>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</si>
  <si>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</si>
  <si>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</si>
  <si>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</si>
  <si>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</si>
  <si>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</si>
  <si>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</si>
  <si>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</si>
  <si>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</si>
  <si>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</si>
  <si>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</si>
  <si>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</si>
  <si>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</si>
  <si>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</si>
  <si>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</si>
  <si>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</si>
  <si>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</si>
  <si>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</si>
  <si>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</si>
  <si>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</si>
  <si>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</si>
  <si>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</si>
  <si>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</si>
  <si>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</si>
  <si>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</si>
  <si>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</si>
  <si>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</si>
  <si>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</si>
  <si>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</si>
  <si>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</si>
  <si>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</si>
  <si>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</si>
  <si>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</si>
  <si>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</si>
  <si>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</si>
  <si>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</si>
  <si>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</si>
  <si>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</si>
  <si>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</si>
  <si>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</si>
  <si>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</si>
  <si>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串本町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</si>
  <si>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</si>
  <si>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</si>
  <si>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</si>
  <si>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</si>
  <si>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</si>
  <si>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</si>
  <si>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</si>
  <si>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</si>
  <si>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</si>
  <si>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</si>
  <si>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</si>
  <si>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が60.70％と類似団体及び全国平均と比較しても低い状態であり前年度から4.50ポイント減となった。企業債残高対給水収益比率は、前年度から231.88ポイントと大幅な増、料金回収率は、類似団体及び全国平均と比較して高い水準を維持しているもの前年度から5.33ポイント減となっている。これらは、法適用の上水道事業と統合するため3月末日をもっての打ち切り決算により給水収益が少なかったためであり経営状況が悪化したものではない。しかしながら、経営の健全性という面では、人口の減少による料金収入の減少が続いており単年度収支が赤字となる大きな要因になっている。
　有収率は、漏水調査を集中的に取り組んだことにより82.61％と改善された。無駄な水を作らないことで電気代をはじめとする経費の削減を図り、効率性が向上するよう努めている。</t>
    <rPh sb="88" eb="90">
      <t>オオハバ</t>
    </rPh>
    <rPh sb="93" eb="95">
      <t>リョウキン</t>
    </rPh>
    <rPh sb="95" eb="97">
      <t>カイシュウ</t>
    </rPh>
    <rPh sb="97" eb="98">
      <t>リツ</t>
    </rPh>
    <rPh sb="100" eb="102">
      <t>ルイジ</t>
    </rPh>
    <rPh sb="102" eb="104">
      <t>ダンタイ</t>
    </rPh>
    <rPh sb="104" eb="105">
      <t>オヨ</t>
    </rPh>
    <rPh sb="106" eb="108">
      <t>ゼンコク</t>
    </rPh>
    <rPh sb="108" eb="110">
      <t>ヘイキン</t>
    </rPh>
    <rPh sb="111" eb="113">
      <t>ヒカク</t>
    </rPh>
    <rPh sb="115" eb="116">
      <t>タカ</t>
    </rPh>
    <rPh sb="117" eb="119">
      <t>スイジュン</t>
    </rPh>
    <rPh sb="120" eb="122">
      <t>イジ</t>
    </rPh>
    <rPh sb="128" eb="131">
      <t>ゼンネンド</t>
    </rPh>
    <rPh sb="141" eb="142">
      <t>ゲン</t>
    </rPh>
    <rPh sb="158" eb="161">
      <t>ジョウスイドウ</t>
    </rPh>
    <rPh sb="161" eb="163">
      <t>ジギョウ</t>
    </rPh>
    <rPh sb="164" eb="166">
      <t>トウゴウ</t>
    </rPh>
    <rPh sb="171" eb="172">
      <t>ガツ</t>
    </rPh>
    <rPh sb="172" eb="174">
      <t>マツジツ</t>
    </rPh>
    <rPh sb="179" eb="180">
      <t>ウ</t>
    </rPh>
    <rPh sb="181" eb="182">
      <t>キ</t>
    </rPh>
    <rPh sb="183" eb="185">
      <t>ケッサン</t>
    </rPh>
    <rPh sb="188" eb="190">
      <t>キュウスイ</t>
    </rPh>
    <rPh sb="190" eb="192">
      <t>シュウエキ</t>
    </rPh>
    <rPh sb="193" eb="194">
      <t>スク</t>
    </rPh>
    <rPh sb="203" eb="205">
      <t>ケイエイ</t>
    </rPh>
    <rPh sb="205" eb="207">
      <t>ジョウキョウ</t>
    </rPh>
    <rPh sb="208" eb="210">
      <t>アッカ</t>
    </rPh>
    <rPh sb="255" eb="256">
      <t>ツヅ</t>
    </rPh>
    <rPh sb="260" eb="263">
      <t>タンネンド</t>
    </rPh>
    <rPh sb="263" eb="265">
      <t>シュウシ</t>
    </rPh>
    <rPh sb="266" eb="268">
      <t>アカジ</t>
    </rPh>
    <rPh sb="290" eb="292">
      <t>ロウスイ</t>
    </rPh>
    <rPh sb="292" eb="294">
      <t>チョウサ</t>
    </rPh>
    <rPh sb="295" eb="298">
      <t>シュウチュウテキ</t>
    </rPh>
    <rPh sb="299" eb="300">
      <t>ト</t>
    </rPh>
    <rPh sb="301" eb="302">
      <t>ク</t>
    </rPh>
    <rPh sb="316" eb="318">
      <t>カイゼン</t>
    </rPh>
    <phoneticPr fontId="4"/>
  </si>
  <si>
    <t>　平成27年度においては管路更新を実施している。これは、県河川工事に伴い配水管を移設したものである。現在のところ、施設・管路ともに法定耐用年数を超えたものはないが、将来的には更新計画を作成し、順次更新していきたい。</t>
    <rPh sb="1" eb="3">
      <t>ヘイセイ</t>
    </rPh>
    <rPh sb="5" eb="7">
      <t>ネンド</t>
    </rPh>
    <rPh sb="12" eb="14">
      <t>カンロ</t>
    </rPh>
    <rPh sb="14" eb="16">
      <t>コウシン</t>
    </rPh>
    <rPh sb="17" eb="19">
      <t>ジッシ</t>
    </rPh>
    <rPh sb="28" eb="29">
      <t>ケン</t>
    </rPh>
    <rPh sb="29" eb="31">
      <t>カセン</t>
    </rPh>
    <rPh sb="31" eb="33">
      <t>コウジ</t>
    </rPh>
    <rPh sb="34" eb="35">
      <t>トモナ</t>
    </rPh>
    <rPh sb="36" eb="39">
      <t>ハイスイカン</t>
    </rPh>
    <rPh sb="40" eb="42">
      <t>イセツ</t>
    </rPh>
    <phoneticPr fontId="4"/>
  </si>
  <si>
    <t xml:space="preserve">　今後、人口の減少が進んでいく見込みであり、それに伴う料金収入の減少は継続していくと考えられる。
　また、企業債残高対給水収益比率が類似団体及び全国平均と比較しても高い状態にあり、今後、料金収入の減少が見込まれる中で、企業債の償還が大きな負担になることが予想される。
　簡易水道事業は、平成28年度から上水道事業と統合し、運営の効率化と財政状態の安定化を図る。
</t>
    <rPh sb="1" eb="3">
      <t>コンゴ</t>
    </rPh>
    <rPh sb="4" eb="6">
      <t>ジンコウ</t>
    </rPh>
    <rPh sb="7" eb="9">
      <t>ゲンショウ</t>
    </rPh>
    <rPh sb="10" eb="11">
      <t>スス</t>
    </rPh>
    <rPh sb="15" eb="17">
      <t>ミコ</t>
    </rPh>
    <rPh sb="25" eb="26">
      <t>トモナ</t>
    </rPh>
    <rPh sb="27" eb="29">
      <t>リョウキン</t>
    </rPh>
    <rPh sb="29" eb="31">
      <t>シュウニュウ</t>
    </rPh>
    <rPh sb="32" eb="34">
      <t>ゲンショウ</t>
    </rPh>
    <rPh sb="42" eb="43">
      <t>カンガ</t>
    </rPh>
    <rPh sb="66" eb="68">
      <t>ルイジ</t>
    </rPh>
    <rPh sb="68" eb="70">
      <t>ダンタイ</t>
    </rPh>
    <rPh sb="70" eb="71">
      <t>オヨ</t>
    </rPh>
    <rPh sb="72" eb="74">
      <t>ゼンコク</t>
    </rPh>
    <rPh sb="74" eb="76">
      <t>ヘイキン</t>
    </rPh>
    <rPh sb="84" eb="86">
      <t>ジョウタイ</t>
    </rPh>
    <rPh sb="90" eb="92">
      <t>コンゴ</t>
    </rPh>
    <rPh sb="93" eb="95">
      <t>リョウキン</t>
    </rPh>
    <rPh sb="95" eb="97">
      <t>シュウニュウ</t>
    </rPh>
    <rPh sb="98" eb="100">
      <t>ゲンショウ</t>
    </rPh>
    <rPh sb="101" eb="103">
      <t>ミコ</t>
    </rPh>
    <rPh sb="106" eb="107">
      <t>ナカ</t>
    </rPh>
    <rPh sb="116" eb="117">
      <t>オオ</t>
    </rPh>
    <rPh sb="127" eb="129">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</si>
</sst>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0.65</c:v>
                </c:pt>
              </c:numCache>
            </c:numRef>
          </c:val>
        </c:ser>
        <c:dLbls>
          <c:showLegendKey val="0"/>
          <c:showVal val="0"/>
          <c:showCatName val="0"/>
          <c:showSerName val="0"/>
          <c:showPercent val="0"/>
          <c:showBubbleSize val="0"/>
        </c:dLbls>
        <c:gapWidth val="150"/>
        <c:axId val="154016768"/>
        <c:axId val="15403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54016768"/>
        <c:axId val="154039040"/>
      </c:lineChart>
      <c:dateAx>
        <c:axId val="154016768"/>
        <c:scaling>
          <c:orientation val="minMax"/>
        </c:scaling>
        <c:delete val="1"/>
        <c:axPos val="b"/>
        <c:numFmt formatCode="ge" sourceLinked="1"/>
        <c:majorTickMark val="none"/>
        <c:minorTickMark val="none"/>
        <c:tickLblPos val="none"/>
        <c:crossAx val="154039040"/>
        <c:crosses val="autoZero"/>
        <c:auto val="1"/>
        <c:lblOffset val="100"/>
        <c:baseTimeUnit val="years"/>
      </c:dateAx>
      <c:valAx>
        <c:axId val="1540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53.25</c:v>
                </c:pt>
                <c:pt idx="1">
                  <c:v>41.78</c:v>
                </c:pt>
                <c:pt idx="2">
                  <c:v>44.86</c:v>
                </c:pt>
                <c:pt idx="3">
                  <c:v>44.8</c:v>
                </c:pt>
                <c:pt idx="4">
                  <c:v>38.82</c:v>
                </c:pt>
              </c:numCache>
            </c:numRef>
          </c:val>
        </c:ser>
        <c:dLbls>
          <c:showLegendKey val="0"/>
          <c:showVal val="0"/>
          <c:showCatName val="0"/>
          <c:showSerName val="0"/>
          <c:showPercent val="0"/>
          <c:showBubbleSize val="0"/>
        </c:dLbls>
        <c:gapWidth val="150"/>
        <c:axId val="154708608"/>
        <c:axId val="1547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54708608"/>
        <c:axId val="154718592"/>
      </c:lineChart>
      <c:dateAx>
        <c:axId val="154708608"/>
        <c:scaling>
          <c:orientation val="minMax"/>
        </c:scaling>
        <c:delete val="1"/>
        <c:axPos val="b"/>
        <c:numFmt formatCode="ge" sourceLinked="1"/>
        <c:majorTickMark val="none"/>
        <c:minorTickMark val="none"/>
        <c:tickLblPos val="none"/>
        <c:crossAx val="154718592"/>
        <c:crosses val="autoZero"/>
        <c:auto val="1"/>
        <c:lblOffset val="100"/>
        <c:baseTimeUnit val="years"/>
      </c:dateAx>
      <c:valAx>
        <c:axId val="1547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65.87</c:v>
                </c:pt>
                <c:pt idx="1">
                  <c:v>85.71</c:v>
                </c:pt>
                <c:pt idx="2">
                  <c:v>79.64</c:v>
                </c:pt>
                <c:pt idx="3">
                  <c:v>73.33</c:v>
                </c:pt>
                <c:pt idx="4">
                  <c:v>82.61</c:v>
                </c:pt>
              </c:numCache>
            </c:numRef>
          </c:val>
        </c:ser>
        <c:dLbls>
          <c:showLegendKey val="0"/>
          <c:showVal val="0"/>
          <c:showCatName val="0"/>
          <c:showSerName val="0"/>
          <c:showPercent val="0"/>
          <c:showBubbleSize val="0"/>
        </c:dLbls>
        <c:gapWidth val="150"/>
        <c:axId val="154811392"/>
        <c:axId val="15483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54811392"/>
        <c:axId val="154833664"/>
      </c:lineChart>
      <c:dateAx>
        <c:axId val="154811392"/>
        <c:scaling>
          <c:orientation val="minMax"/>
        </c:scaling>
        <c:delete val="1"/>
        <c:axPos val="b"/>
        <c:numFmt formatCode="ge" sourceLinked="1"/>
        <c:majorTickMark val="none"/>
        <c:minorTickMark val="none"/>
        <c:tickLblPos val="none"/>
        <c:crossAx val="154833664"/>
        <c:crosses val="autoZero"/>
        <c:auto val="1"/>
        <c:lblOffset val="100"/>
        <c:baseTimeUnit val="years"/>
      </c:dateAx>
      <c:valAx>
        <c:axId val="15483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1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37016888488829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60.96</c:v>
                </c:pt>
                <c:pt idx="1">
                  <c:v>62.55</c:v>
                </c:pt>
                <c:pt idx="2">
                  <c:v>66.91</c:v>
                </c:pt>
                <c:pt idx="3">
                  <c:v>65.2</c:v>
                </c:pt>
                <c:pt idx="4">
                  <c:v>60.7</c:v>
                </c:pt>
              </c:numCache>
            </c:numRef>
          </c:val>
        </c:ser>
        <c:dLbls>
          <c:showLegendKey val="0"/>
          <c:showVal val="0"/>
          <c:showCatName val="0"/>
          <c:showSerName val="0"/>
          <c:showPercent val="0"/>
          <c:showBubbleSize val="0"/>
        </c:dLbls>
        <c:gapWidth val="150"/>
        <c:axId val="154209664"/>
        <c:axId val="1542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54209664"/>
        <c:axId val="154219648"/>
      </c:lineChart>
      <c:dateAx>
        <c:axId val="154209664"/>
        <c:scaling>
          <c:orientation val="minMax"/>
        </c:scaling>
        <c:delete val="1"/>
        <c:axPos val="b"/>
        <c:numFmt formatCode="ge" sourceLinked="1"/>
        <c:majorTickMark val="none"/>
        <c:minorTickMark val="none"/>
        <c:tickLblPos val="none"/>
        <c:crossAx val="154219648"/>
        <c:crosses val="autoZero"/>
        <c:auto val="1"/>
        <c:lblOffset val="100"/>
        <c:baseTimeUnit val="years"/>
      </c:dateAx>
      <c:valAx>
        <c:axId val="1542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259456"/>
        <c:axId val="15426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259456"/>
        <c:axId val="154260992"/>
      </c:lineChart>
      <c:dateAx>
        <c:axId val="154259456"/>
        <c:scaling>
          <c:orientation val="minMax"/>
        </c:scaling>
        <c:delete val="1"/>
        <c:axPos val="b"/>
        <c:numFmt formatCode="ge" sourceLinked="1"/>
        <c:majorTickMark val="none"/>
        <c:minorTickMark val="none"/>
        <c:tickLblPos val="none"/>
        <c:crossAx val="154260992"/>
        <c:crosses val="autoZero"/>
        <c:auto val="1"/>
        <c:lblOffset val="100"/>
        <c:baseTimeUnit val="years"/>
      </c:dateAx>
      <c:valAx>
        <c:axId val="15426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298240"/>
        <c:axId val="15429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298240"/>
        <c:axId val="154299776"/>
      </c:lineChart>
      <c:dateAx>
        <c:axId val="154298240"/>
        <c:scaling>
          <c:orientation val="minMax"/>
        </c:scaling>
        <c:delete val="1"/>
        <c:axPos val="b"/>
        <c:numFmt formatCode="ge" sourceLinked="1"/>
        <c:majorTickMark val="none"/>
        <c:minorTickMark val="none"/>
        <c:tickLblPos val="none"/>
        <c:crossAx val="154299776"/>
        <c:crosses val="autoZero"/>
        <c:auto val="1"/>
        <c:lblOffset val="100"/>
        <c:baseTimeUnit val="years"/>
      </c:dateAx>
      <c:valAx>
        <c:axId val="154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479232"/>
        <c:axId val="15450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479232"/>
        <c:axId val="154505600"/>
      </c:lineChart>
      <c:dateAx>
        <c:axId val="154479232"/>
        <c:scaling>
          <c:orientation val="minMax"/>
        </c:scaling>
        <c:delete val="1"/>
        <c:axPos val="b"/>
        <c:numFmt formatCode="ge" sourceLinked="1"/>
        <c:majorTickMark val="none"/>
        <c:minorTickMark val="none"/>
        <c:tickLblPos val="none"/>
        <c:crossAx val="154505600"/>
        <c:crosses val="autoZero"/>
        <c:auto val="1"/>
        <c:lblOffset val="100"/>
        <c:baseTimeUnit val="years"/>
      </c:dateAx>
      <c:valAx>
        <c:axId val="1545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525056"/>
        <c:axId val="15453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525056"/>
        <c:axId val="154530944"/>
      </c:lineChart>
      <c:dateAx>
        <c:axId val="154525056"/>
        <c:scaling>
          <c:orientation val="minMax"/>
        </c:scaling>
        <c:delete val="1"/>
        <c:axPos val="b"/>
        <c:numFmt formatCode="ge" sourceLinked="1"/>
        <c:majorTickMark val="none"/>
        <c:minorTickMark val="none"/>
        <c:tickLblPos val="none"/>
        <c:crossAx val="154530944"/>
        <c:crosses val="autoZero"/>
        <c:auto val="1"/>
        <c:lblOffset val="100"/>
        <c:baseTimeUnit val="years"/>
      </c:dateAx>
      <c:valAx>
        <c:axId val="1545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2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1929.51</c:v>
                </c:pt>
                <c:pt idx="1">
                  <c:v>1822.82</c:v>
                </c:pt>
                <c:pt idx="2">
                  <c:v>1724.35</c:v>
                </c:pt>
                <c:pt idx="3">
                  <c:v>1750.96</c:v>
                </c:pt>
                <c:pt idx="4">
                  <c:v>1982.84</c:v>
                </c:pt>
              </c:numCache>
            </c:numRef>
          </c:val>
        </c:ser>
        <c:dLbls>
          <c:showLegendKey val="0"/>
          <c:showVal val="0"/>
          <c:showCatName val="0"/>
          <c:showSerName val="0"/>
          <c:showPercent val="0"/>
          <c:showBubbleSize val="0"/>
        </c:dLbls>
        <c:gapWidth val="150"/>
        <c:axId val="154437888"/>
        <c:axId val="1544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54437888"/>
        <c:axId val="154460160"/>
      </c:lineChart>
      <c:dateAx>
        <c:axId val="154437888"/>
        <c:scaling>
          <c:orientation val="minMax"/>
        </c:scaling>
        <c:delete val="1"/>
        <c:axPos val="b"/>
        <c:numFmt formatCode="ge" sourceLinked="1"/>
        <c:majorTickMark val="none"/>
        <c:minorTickMark val="none"/>
        <c:tickLblPos val="none"/>
        <c:crossAx val="154460160"/>
        <c:crosses val="autoZero"/>
        <c:auto val="1"/>
        <c:lblOffset val="100"/>
        <c:baseTimeUnit val="years"/>
      </c:dateAx>
      <c:valAx>
        <c:axId val="15446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50.88</c:v>
                </c:pt>
                <c:pt idx="1">
                  <c:v>52.66</c:v>
                </c:pt>
                <c:pt idx="2">
                  <c:v>56.8</c:v>
                </c:pt>
                <c:pt idx="3">
                  <c:v>52.58</c:v>
                </c:pt>
                <c:pt idx="4">
                  <c:v>47.25</c:v>
                </c:pt>
              </c:numCache>
            </c:numRef>
          </c:val>
        </c:ser>
        <c:dLbls>
          <c:showLegendKey val="0"/>
          <c:showVal val="0"/>
          <c:showCatName val="0"/>
          <c:showSerName val="0"/>
          <c:showPercent val="0"/>
          <c:showBubbleSize val="0"/>
        </c:dLbls>
        <c:gapWidth val="150"/>
        <c:axId val="154556672"/>
        <c:axId val="1545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54556672"/>
        <c:axId val="154570752"/>
      </c:lineChart>
      <c:dateAx>
        <c:axId val="154556672"/>
        <c:scaling>
          <c:orientation val="minMax"/>
        </c:scaling>
        <c:delete val="1"/>
        <c:axPos val="b"/>
        <c:numFmt formatCode="ge" sourceLinked="1"/>
        <c:majorTickMark val="none"/>
        <c:minorTickMark val="none"/>
        <c:tickLblPos val="none"/>
        <c:crossAx val="154570752"/>
        <c:crosses val="autoZero"/>
        <c:auto val="1"/>
        <c:lblOffset val="100"/>
        <c:baseTimeUnit val="years"/>
      </c:dateAx>
      <c:valAx>
        <c:axId val="1545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389.18</c:v>
                </c:pt>
                <c:pt idx="1">
                  <c:v>374.05</c:v>
                </c:pt>
                <c:pt idx="2">
                  <c:v>350.47</c:v>
                </c:pt>
                <c:pt idx="3">
                  <c:v>385.62</c:v>
                </c:pt>
                <c:pt idx="4">
                  <c:v>366.74</c:v>
                </c:pt>
              </c:numCache>
            </c:numRef>
          </c:val>
        </c:ser>
        <c:dLbls>
          <c:showLegendKey val="0"/>
          <c:showVal val="0"/>
          <c:showCatName val="0"/>
          <c:showSerName val="0"/>
          <c:showPercent val="0"/>
          <c:showBubbleSize val="0"/>
        </c:dLbls>
        <c:gapWidth val="150"/>
        <c:axId val="154597632"/>
        <c:axId val="1546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54597632"/>
        <c:axId val="154677248"/>
      </c:lineChart>
      <c:dateAx>
        <c:axId val="154597632"/>
        <c:scaling>
          <c:orientation val="minMax"/>
        </c:scaling>
        <c:delete val="1"/>
        <c:axPos val="b"/>
        <c:numFmt formatCode="ge" sourceLinked="1"/>
        <c:majorTickMark val="none"/>
        <c:minorTickMark val="none"/>
        <c:tickLblPos val="none"/>
        <c:crossAx val="154677248"/>
        <c:crosses val="autoZero"/>
        <c:auto val="1"/>
        <c:lblOffset val="100"/>
        <c:baseTimeUnit val="years"/>
      </c:dateAx>
      <c:valAx>
        <c:axId val="1546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串本町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17323</v>
      </c>
      <c r="AJ8" s="55"/>
      <c r="AK8" s="55"/>
      <c r="AL8" s="55"/>
      <c r="AM8" s="55"/>
      <c r="AN8" s="55"/>
      <c r="AO8" s="55"/>
      <c r="AP8" s="56"/>
      <c r="AQ8" s="46">
        <f>データ!R6</f>
        <v>135.66999999999999</v>
      </c>
      <c r="AR8" s="46"/>
      <c r="AS8" s="46"/>
      <c r="AT8" s="46"/>
      <c r="AU8" s="46"/>
      <c r="AV8" s="46"/>
      <c r="AW8" s="46"/>
      <c r="AX8" s="46"/>
      <c r="AY8" s="46">
        <f>データ!S6</f>
        <v>127.68</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5.2</v>
      </c>
      <c r="S10" s="46"/>
      <c r="T10" s="46"/>
      <c r="U10" s="46"/>
      <c r="V10" s="46"/>
      <c r="W10" s="46"/>
      <c r="X10" s="46"/>
      <c r="Y10" s="46"/>
      <c r="Z10" s="80">
        <f>データ!P6</f>
        <v>3426</v>
      </c>
      <c r="AA10" s="80"/>
      <c r="AB10" s="80"/>
      <c r="AC10" s="80"/>
      <c r="AD10" s="80"/>
      <c r="AE10" s="80"/>
      <c r="AF10" s="80"/>
      <c r="AG10" s="80"/>
      <c r="AH10" s="2"/>
      <c r="AI10" s="80">
        <f>データ!T6</f>
        <v>893</v>
      </c>
      <c r="AJ10" s="80"/>
      <c r="AK10" s="80"/>
      <c r="AL10" s="80"/>
      <c r="AM10" s="80"/>
      <c r="AN10" s="80"/>
      <c r="AO10" s="80"/>
      <c r="AP10" s="80"/>
      <c r="AQ10" s="46">
        <f>データ!U6</f>
        <v>1.1299999999999999</v>
      </c>
      <c r="AR10" s="46"/>
      <c r="AS10" s="46"/>
      <c r="AT10" s="46"/>
      <c r="AU10" s="46"/>
      <c r="AV10" s="46"/>
      <c r="AW10" s="46"/>
      <c r="AX10" s="46"/>
      <c r="AY10" s="46">
        <f>データ!V6</f>
        <v>790.27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304280</v>
      </c>
      <c r="D6" s="31">
        <f t="shared" si="3"/>
        <v>47</v>
      </c>
      <c r="E6" s="31">
        <f t="shared" si="3"/>
        <v>1</v>
      </c>
      <c r="F6" s="31">
        <f t="shared" si="3"/>
        <v>0</v>
      </c>
      <c r="G6" s="31">
        <f t="shared" si="3"/>
        <v>0</v>
      </c>
      <c r="H6" s="31" t="str">
        <f t="shared" si="3"/>
        <v>和歌山県　串本町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5.2</v>
      </c>
      <c r="P6" s="32">
        <f t="shared" si="3"/>
        <v>3426</v>
      </c>
      <c r="Q6" s="32">
        <f t="shared" si="3"/>
        <v>17323</v>
      </c>
      <c r="R6" s="32">
        <f t="shared" si="3"/>
        <v>135.66999999999999</v>
      </c>
      <c r="S6" s="32">
        <f t="shared" si="3"/>
        <v>127.68</v>
      </c>
      <c r="T6" s="32">
        <f t="shared" si="3"/>
        <v>893</v>
      </c>
      <c r="U6" s="32">
        <f t="shared" si="3"/>
        <v>1.1299999999999999</v>
      </c>
      <c r="V6" s="32">
        <f t="shared" si="3"/>
        <v>790.27</v>
      </c>
      <c r="W6" s="33">
        <f>IF(W7="",NA(),W7)</f>
        <v>60.96</v>
      </c>
      <c r="X6" s="33">
        <f t="shared" ref="X6:AF6" si="4">IF(X7="",NA(),X7)</f>
        <v>62.55</v>
      </c>
      <c r="Y6" s="33">
        <f t="shared" si="4"/>
        <v>66.91</v>
      </c>
      <c r="Z6" s="33">
        <f t="shared" si="4"/>
        <v>65.2</v>
      </c>
      <c r="AA6" s="33">
        <f t="shared" si="4"/>
        <v>60.7</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1929.51</v>
      </c>
      <c r="BE6" s="33">
        <f t="shared" ref="BE6:BM6" si="7">IF(BE7="",NA(),BE7)</f>
        <v>1822.82</v>
      </c>
      <c r="BF6" s="33">
        <f t="shared" si="7"/>
        <v>1724.35</v>
      </c>
      <c r="BG6" s="33">
        <f t="shared" si="7"/>
        <v>1750.96</v>
      </c>
      <c r="BH6" s="33">
        <f t="shared" si="7"/>
        <v>1982.84</v>
      </c>
      <c r="BI6" s="33">
        <f t="shared" si="7"/>
        <v>1442.51</v>
      </c>
      <c r="BJ6" s="33">
        <f t="shared" si="7"/>
        <v>1496.15</v>
      </c>
      <c r="BK6" s="33">
        <f t="shared" si="7"/>
        <v>1462.56</v>
      </c>
      <c r="BL6" s="33">
        <f t="shared" si="7"/>
        <v>1486.62</v>
      </c>
      <c r="BM6" s="33">
        <f t="shared" si="7"/>
        <v>1510.14</v>
      </c>
      <c r="BN6" s="32" t="str">
        <f>IF(BN7="","",IF(BN7="-","【-】","【"&amp;SUBSTITUTE(TEXT(BN7,"#,##0.00"),"-","△")&amp;"】"))</f>
        <v>【1,242.90】</v>
      </c>
      <c r="BO6" s="33">
        <f>IF(BO7="",NA(),BO7)</f>
        <v>50.88</v>
      </c>
      <c r="BP6" s="33">
        <f t="shared" ref="BP6:BX6" si="8">IF(BP7="",NA(),BP7)</f>
        <v>52.66</v>
      </c>
      <c r="BQ6" s="33">
        <f t="shared" si="8"/>
        <v>56.8</v>
      </c>
      <c r="BR6" s="33">
        <f t="shared" si="8"/>
        <v>52.58</v>
      </c>
      <c r="BS6" s="33">
        <f t="shared" si="8"/>
        <v>47.25</v>
      </c>
      <c r="BT6" s="33">
        <f t="shared" si="8"/>
        <v>33.299999999999997</v>
      </c>
      <c r="BU6" s="33">
        <f t="shared" si="8"/>
        <v>33.01</v>
      </c>
      <c r="BV6" s="33">
        <f t="shared" si="8"/>
        <v>32.39</v>
      </c>
      <c r="BW6" s="33">
        <f t="shared" si="8"/>
        <v>24.39</v>
      </c>
      <c r="BX6" s="33">
        <f t="shared" si="8"/>
        <v>22.67</v>
      </c>
      <c r="BY6" s="32" t="str">
        <f>IF(BY7="","",IF(BY7="-","【-】","【"&amp;SUBSTITUTE(TEXT(BY7,"#,##0.00"),"-","△")&amp;"】"))</f>
        <v>【33.35】</v>
      </c>
      <c r="BZ6" s="33">
        <f>IF(BZ7="",NA(),BZ7)</f>
        <v>389.18</v>
      </c>
      <c r="CA6" s="33">
        <f t="shared" ref="CA6:CI6" si="9">IF(CA7="",NA(),CA7)</f>
        <v>374.05</v>
      </c>
      <c r="CB6" s="33">
        <f t="shared" si="9"/>
        <v>350.47</v>
      </c>
      <c r="CC6" s="33">
        <f t="shared" si="9"/>
        <v>385.62</v>
      </c>
      <c r="CD6" s="33">
        <f t="shared" si="9"/>
        <v>366.74</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53.25</v>
      </c>
      <c r="CL6" s="33">
        <f t="shared" ref="CL6:CT6" si="10">IF(CL7="",NA(),CL7)</f>
        <v>41.78</v>
      </c>
      <c r="CM6" s="33">
        <f t="shared" si="10"/>
        <v>44.86</v>
      </c>
      <c r="CN6" s="33">
        <f t="shared" si="10"/>
        <v>44.8</v>
      </c>
      <c r="CO6" s="33">
        <f t="shared" si="10"/>
        <v>38.82</v>
      </c>
      <c r="CP6" s="33">
        <f t="shared" si="10"/>
        <v>50.66</v>
      </c>
      <c r="CQ6" s="33">
        <f t="shared" si="10"/>
        <v>51.11</v>
      </c>
      <c r="CR6" s="33">
        <f t="shared" si="10"/>
        <v>50.49</v>
      </c>
      <c r="CS6" s="33">
        <f t="shared" si="10"/>
        <v>48.36</v>
      </c>
      <c r="CT6" s="33">
        <f t="shared" si="10"/>
        <v>48.7</v>
      </c>
      <c r="CU6" s="32" t="str">
        <f>IF(CU7="","",IF(CU7="-","【-】","【"&amp;SUBSTITUTE(TEXT(CU7,"#,##0.00"),"-","△")&amp;"】"))</f>
        <v>【57.58】</v>
      </c>
      <c r="CV6" s="33">
        <f>IF(CV7="",NA(),CV7)</f>
        <v>65.87</v>
      </c>
      <c r="CW6" s="33">
        <f t="shared" ref="CW6:DE6" si="11">IF(CW7="",NA(),CW7)</f>
        <v>85.71</v>
      </c>
      <c r="CX6" s="33">
        <f t="shared" si="11"/>
        <v>79.64</v>
      </c>
      <c r="CY6" s="33">
        <f t="shared" si="11"/>
        <v>73.33</v>
      </c>
      <c r="CZ6" s="33">
        <f t="shared" si="11"/>
        <v>82.61</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0.65</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304280</v>
      </c>
      <c r="D7" s="35">
        <v>47</v>
      </c>
      <c r="E7" s="35">
        <v>1</v>
      </c>
      <c r="F7" s="35">
        <v>0</v>
      </c>
      <c r="G7" s="35">
        <v>0</v>
      </c>
      <c r="H7" s="35" t="s">
        <v>93</v>
      </c>
      <c r="I7" s="35" t="s">
        <v>94</v>
      </c>
      <c r="J7" s="35" t="s">
        <v>95</v>
      </c>
      <c r="K7" s="35" t="s">
        <v>96</v>
      </c>
      <c r="L7" s="35" t="s">
        <v>97</v>
      </c>
      <c r="M7" s="36" t="s">
        <v>98</v>
      </c>
      <c r="N7" s="36" t="s">
        <v>99</v>
      </c>
      <c r="O7" s="36">
        <v>5.2</v>
      </c>
      <c r="P7" s="36">
        <v>3426</v>
      </c>
      <c r="Q7" s="36">
        <v>17323</v>
      </c>
      <c r="R7" s="36">
        <v>135.66999999999999</v>
      </c>
      <c r="S7" s="36">
        <v>127.68</v>
      </c>
      <c r="T7" s="36">
        <v>893</v>
      </c>
      <c r="U7" s="36">
        <v>1.1299999999999999</v>
      </c>
      <c r="V7" s="36">
        <v>790.27</v>
      </c>
      <c r="W7" s="36">
        <v>60.96</v>
      </c>
      <c r="X7" s="36">
        <v>62.55</v>
      </c>
      <c r="Y7" s="36">
        <v>66.91</v>
      </c>
      <c r="Z7" s="36">
        <v>65.2</v>
      </c>
      <c r="AA7" s="36">
        <v>60.7</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1929.51</v>
      </c>
      <c r="BE7" s="36">
        <v>1822.82</v>
      </c>
      <c r="BF7" s="36">
        <v>1724.35</v>
      </c>
      <c r="BG7" s="36">
        <v>1750.96</v>
      </c>
      <c r="BH7" s="36">
        <v>1982.84</v>
      </c>
      <c r="BI7" s="36">
        <v>1442.51</v>
      </c>
      <c r="BJ7" s="36">
        <v>1496.15</v>
      </c>
      <c r="BK7" s="36">
        <v>1462.56</v>
      </c>
      <c r="BL7" s="36">
        <v>1486.62</v>
      </c>
      <c r="BM7" s="36">
        <v>1510.14</v>
      </c>
      <c r="BN7" s="36">
        <v>1242.9000000000001</v>
      </c>
      <c r="BO7" s="36">
        <v>50.88</v>
      </c>
      <c r="BP7" s="36">
        <v>52.66</v>
      </c>
      <c r="BQ7" s="36">
        <v>56.8</v>
      </c>
      <c r="BR7" s="36">
        <v>52.58</v>
      </c>
      <c r="BS7" s="36">
        <v>47.25</v>
      </c>
      <c r="BT7" s="36">
        <v>33.299999999999997</v>
      </c>
      <c r="BU7" s="36">
        <v>33.01</v>
      </c>
      <c r="BV7" s="36">
        <v>32.39</v>
      </c>
      <c r="BW7" s="36">
        <v>24.39</v>
      </c>
      <c r="BX7" s="36">
        <v>22.67</v>
      </c>
      <c r="BY7" s="36">
        <v>33.35</v>
      </c>
      <c r="BZ7" s="36">
        <v>389.18</v>
      </c>
      <c r="CA7" s="36">
        <v>374.05</v>
      </c>
      <c r="CB7" s="36">
        <v>350.47</v>
      </c>
      <c r="CC7" s="36">
        <v>385.62</v>
      </c>
      <c r="CD7" s="36">
        <v>366.74</v>
      </c>
      <c r="CE7" s="36">
        <v>526.57000000000005</v>
      </c>
      <c r="CF7" s="36">
        <v>523.08000000000004</v>
      </c>
      <c r="CG7" s="36">
        <v>530.83000000000004</v>
      </c>
      <c r="CH7" s="36">
        <v>734.18</v>
      </c>
      <c r="CI7" s="36">
        <v>789.62</v>
      </c>
      <c r="CJ7" s="36">
        <v>524.69000000000005</v>
      </c>
      <c r="CK7" s="36">
        <v>53.25</v>
      </c>
      <c r="CL7" s="36">
        <v>41.78</v>
      </c>
      <c r="CM7" s="36">
        <v>44.86</v>
      </c>
      <c r="CN7" s="36">
        <v>44.8</v>
      </c>
      <c r="CO7" s="36">
        <v>38.82</v>
      </c>
      <c r="CP7" s="36">
        <v>50.66</v>
      </c>
      <c r="CQ7" s="36">
        <v>51.11</v>
      </c>
      <c r="CR7" s="36">
        <v>50.49</v>
      </c>
      <c r="CS7" s="36">
        <v>48.36</v>
      </c>
      <c r="CT7" s="36">
        <v>48.7</v>
      </c>
      <c r="CU7" s="36">
        <v>57.58</v>
      </c>
      <c r="CV7" s="36">
        <v>65.87</v>
      </c>
      <c r="CW7" s="36">
        <v>85.71</v>
      </c>
      <c r="CX7" s="36">
        <v>79.64</v>
      </c>
      <c r="CY7" s="36">
        <v>73.33</v>
      </c>
      <c r="CZ7" s="36">
        <v>82.61</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0.65</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cp:lastPrinted>2017-02-13T02:22:22Z</cp:lastPrinted>
  <dcterms:created xsi:type="dcterms:W3CDTF">2016-12-02T02:20:21Z</dcterms:created>
  <dcterms:modified xsi:type="dcterms:W3CDTF">2017-02-13T02:22:24Z</dcterms:modified>
</cp:coreProperties>
</file>