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<sst xmlns="http://schemas.openxmlformats.org/spreadsheetml/2006/main" count="218" uniqueCount="108">
  <si>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</si>
  <si>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</si>
  <si>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</si>
  <si>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</si>
  <si>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</si>
  <si>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</si>
  <si>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</si>
  <si>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</si>
  <si>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</si>
  <si>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</si>
  <si>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</si>
  <si>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</si>
  <si>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</si>
  <si>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</si>
  <si>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</si>
  <si>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</si>
  <si>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</si>
  <si>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</si>
  <si>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</si>
  <si>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</si>
  <si>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</si>
  <si>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</si>
  <si>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</si>
  <si>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</si>
  <si>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</si>
  <si>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</si>
  <si>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</si>
  <si>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</si>
  <si>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</si>
  <si>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</si>
  <si>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</si>
  <si>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</si>
  <si>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</si>
  <si>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</si>
  <si>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</si>
  <si>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</si>
  <si>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</si>
  <si>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</si>
  <si>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</si>
  <si>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</si>
  <si>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</si>
  <si>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</si>
  <si>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</si>
  <si>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</si>
  <si>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</si>
  <si>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</si>
  <si>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</si>
  <si>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</si>
  <si>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</si>
  <si>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</si>
  <si>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</si>
  <si>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</si>
  <si>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</si>
  <si>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</si>
  <si>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</si>
  <si>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</si>
  <si>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</si>
  <si>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</si>
  <si>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</si>
  <si>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</si>
  <si>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</si>
  <si>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</si>
  <si>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</si>
  <si>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</si>
  <si>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</si>
  <si>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</si>
  <si>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</si>
  <si>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</si>
  <si>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</si>
  <si>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</si>
  <si>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</si>
  <si>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</si>
  <si>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</si>
  <si>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</si>
  <si>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</si>
  <si>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</si>
  <si>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</si>
  <si>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</si>
  <si>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</si>
  <si>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</si>
  <si>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</si>
  <si>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</si>
  <si>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</si>
  <si>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</si>
  <si>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</si>
  <si>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</si>
  <si>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</si>
  <si>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</si>
  <si>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</si>
  <si>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</si>
  <si>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</si>
  <si>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</si>
  <si>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</si>
  <si>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北山村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</si>
  <si>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</si>
  <si>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</si>
  <si>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</si>
  <si>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</si>
  <si>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</si>
  <si>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</si>
  <si>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</si>
  <si>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</si>
  <si>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</si>
  <si>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</si>
  <si>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</si>
  <si>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現在の施設は昭和５３年から５４年に整備されており、施設の更新時期を迎えています。
　安心・安全な水道水を安定して供給するため、平成２３年度から老朽管の布設替えのため管路更新率が高くなっています。老朽管の更新の際には積極的に耐震管を採用し、水道管の耐震化も並行して進めています。
　また、遠隔監視装置なども導入し、効率的な施設管理が行える設備を取り入れています。
　今後は老朽化する濾過地や配水池についても地震災害に対する耐震化などの施設整備が必要となっています。</t>
    <rPh sb="1" eb="3">
      <t>ゲンザイ</t>
    </rPh>
    <rPh sb="4" eb="6">
      <t>シセツ</t>
    </rPh>
    <rPh sb="7" eb="9">
      <t>ショウワ</t>
    </rPh>
    <rPh sb="11" eb="12">
      <t>ネン</t>
    </rPh>
    <rPh sb="16" eb="17">
      <t>ネン</t>
    </rPh>
    <rPh sb="18" eb="20">
      <t>セイビ</t>
    </rPh>
    <rPh sb="26" eb="28">
      <t>シセツ</t>
    </rPh>
    <rPh sb="29" eb="31">
      <t>コウシン</t>
    </rPh>
    <rPh sb="31" eb="33">
      <t>ジキ</t>
    </rPh>
    <rPh sb="34" eb="35">
      <t>ムカ</t>
    </rPh>
    <rPh sb="64" eb="66">
      <t>ヘイセイ</t>
    </rPh>
    <rPh sb="68" eb="69">
      <t>ネン</t>
    </rPh>
    <rPh sb="69" eb="70">
      <t>ド</t>
    </rPh>
    <rPh sb="83" eb="85">
      <t>カンロ</t>
    </rPh>
    <rPh sb="85" eb="87">
      <t>コウシン</t>
    </rPh>
    <rPh sb="87" eb="88">
      <t>リツ</t>
    </rPh>
    <rPh sb="89" eb="90">
      <t>タカ</t>
    </rPh>
    <rPh sb="144" eb="146">
      <t>エンカク</t>
    </rPh>
    <rPh sb="146" eb="148">
      <t>カンシ</t>
    </rPh>
    <rPh sb="148" eb="150">
      <t>ソウチ</t>
    </rPh>
    <rPh sb="153" eb="155">
      <t>ドウニュウ</t>
    </rPh>
    <rPh sb="157" eb="159">
      <t>コウリツ</t>
    </rPh>
    <rPh sb="159" eb="160">
      <t>テキ</t>
    </rPh>
    <rPh sb="161" eb="163">
      <t>シセツ</t>
    </rPh>
    <rPh sb="163" eb="165">
      <t>カンリ</t>
    </rPh>
    <rPh sb="166" eb="167">
      <t>オコナ</t>
    </rPh>
    <rPh sb="169" eb="171">
      <t>セツビ</t>
    </rPh>
    <rPh sb="172" eb="173">
      <t>ト</t>
    </rPh>
    <rPh sb="174" eb="175">
      <t>イ</t>
    </rPh>
    <rPh sb="183" eb="185">
      <t>コンゴ</t>
    </rPh>
    <rPh sb="186" eb="189">
      <t>ロウキュウカ</t>
    </rPh>
    <rPh sb="191" eb="193">
      <t>ロカ</t>
    </rPh>
    <rPh sb="193" eb="194">
      <t>チ</t>
    </rPh>
    <rPh sb="195" eb="198">
      <t>ハイスイチ</t>
    </rPh>
    <rPh sb="222" eb="224">
      <t>ヒツヨウ</t>
    </rPh>
    <phoneticPr fontId="4"/>
  </si>
  <si>
    <t xml:space="preserve">　近年、高齢化及び給水人口の減少に伴い、年間有収水量も減り続けています。このため事業を運営していくための料金収入の確保が非常に厳しく一般会計からの繰出し金に依存している状況にあります。
　さらに平成２３年度から実施している施設の改修事業により起債の償還に要する費用が増加することが見込まれているため、今後さらに経費の削減に努め効率的な経営が求められるところであります。 </t>
    <rPh sb="7" eb="8">
      <t>オヨ</t>
    </rPh>
    <rPh sb="9" eb="11">
      <t>キュウスイ</t>
    </rPh>
    <rPh sb="11" eb="13">
      <t>ジンコウ</t>
    </rPh>
    <rPh sb="97" eb="99">
      <t>ヘイセイ</t>
    </rPh>
    <rPh sb="101" eb="102">
      <t>ネン</t>
    </rPh>
    <rPh sb="102" eb="103">
      <t>ド</t>
    </rPh>
    <rPh sb="105" eb="107">
      <t>ジッシ</t>
    </rPh>
    <rPh sb="111" eb="113">
      <t>シセツ</t>
    </rPh>
    <rPh sb="114" eb="116">
      <t>カイシュウ</t>
    </rPh>
    <rPh sb="116" eb="118">
      <t>ジギョウ</t>
    </rPh>
    <rPh sb="121" eb="123">
      <t>キサイ</t>
    </rPh>
    <rPh sb="124" eb="126">
      <t>ショウカン</t>
    </rPh>
    <rPh sb="127" eb="128">
      <t>ヨウ</t>
    </rPh>
    <rPh sb="130" eb="132">
      <t>ヒヨウ</t>
    </rPh>
    <rPh sb="140" eb="142">
      <t>ミコ</t>
    </rPh>
    <rPh sb="150" eb="152">
      <t>コンゴ</t>
    </rPh>
    <phoneticPr fontId="4"/>
  </si>
  <si>
    <t xml:space="preserve">　当村の簡易水道事業における財政環境は極めて厳しく、少子・高齢化により、料金収入は年々減少している状況です。収益的収支比率をみると、平均値を上回っていますが、料金収入によるものではなく、一般会計からの繰出しによる財政支援がなければ経営は成り立たない状況です。
　小規模な簡易水道施設を２施設抱えており、山間部の過疎地域においては配水管で集落間を繋いているため管路延長が長く、施設の維持管理に多くの費用が必要となっています。
　料金回収率は平均を大きく上回っていますが、減少傾向にあり、繰入れに頼った経営状況なので、今後も経費の削減や漏水対策など効率性を高める必要があります。
</t>
    <rPh sb="1" eb="3">
      <t>トウソン</t>
    </rPh>
    <rPh sb="8" eb="10">
      <t>ジギョウ</t>
    </rPh>
    <rPh sb="36" eb="38">
      <t>リョウキン</t>
    </rPh>
    <rPh sb="38" eb="40">
      <t>シュウニュウ</t>
    </rPh>
    <rPh sb="41" eb="43">
      <t>ネンネン</t>
    </rPh>
    <rPh sb="43" eb="45">
      <t>ゲンショウ</t>
    </rPh>
    <rPh sb="54" eb="57">
      <t>シュウエキテキ</t>
    </rPh>
    <rPh sb="57" eb="59">
      <t>シュウシ</t>
    </rPh>
    <rPh sb="59" eb="61">
      <t>ヒリツ</t>
    </rPh>
    <rPh sb="66" eb="69">
      <t>ヘイキンチ</t>
    </rPh>
    <rPh sb="70" eb="72">
      <t>ウワマワ</t>
    </rPh>
    <rPh sb="79" eb="81">
      <t>リョウキン</t>
    </rPh>
    <rPh sb="81" eb="83">
      <t>シュウニュウ</t>
    </rPh>
    <rPh sb="124" eb="126">
      <t>ジョウキョウ</t>
    </rPh>
    <rPh sb="213" eb="215">
      <t>リョウキン</t>
    </rPh>
    <rPh sb="215" eb="217">
      <t>カイシュウ</t>
    </rPh>
    <rPh sb="217" eb="218">
      <t>リツ</t>
    </rPh>
    <rPh sb="219" eb="221">
      <t>ヘイキン</t>
    </rPh>
    <rPh sb="222" eb="223">
      <t>オオ</t>
    </rPh>
    <rPh sb="225" eb="227">
      <t>ウワマワ</t>
    </rPh>
    <rPh sb="234" eb="235">
      <t>ゲン</t>
    </rPh>
    <rPh sb="235" eb="236">
      <t>ショウ</t>
    </rPh>
    <rPh sb="236" eb="238">
      <t>ケイコウ</t>
    </rPh>
    <rPh sb="242" eb="243">
      <t>ク</t>
    </rPh>
    <rPh sb="243" eb="244">
      <t>イ</t>
    </rPh>
    <rPh sb="246" eb="247">
      <t>タヨ</t>
    </rPh>
    <rPh sb="249" eb="251">
      <t>ケイエイ</t>
    </rPh>
    <rPh sb="251" eb="253">
      <t>ジョウキョウ</t>
    </rPh>
    <rPh sb="257" eb="259">
      <t>コンゴ</t>
    </rPh>
    <rPh sb="260" eb="262">
      <t>ケイヒ</t>
    </rPh>
    <rPh sb="263" eb="265">
      <t>サクゲン</t>
    </rPh>
    <rPh sb="266" eb="268">
      <t>ロウスイ</t>
    </rPh>
    <rPh sb="268" eb="270">
      <t>タイサク</t>
    </rPh>
    <rPh sb="272" eb="275">
      <t>コウリツセイ</t>
    </rPh>
    <rPh sb="276" eb="277">
      <t>タカ</t>
    </rPh>
    <rPh sb="279" eb="28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</si>
</sst>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13.02</c:v>
                </c:pt>
                <c:pt idx="1">
                  <c:v>11.05</c:v>
                </c:pt>
                <c:pt idx="2">
                  <c:v>15.07</c:v>
                </c:pt>
                <c:pt idx="3">
                  <c:v>15.32</c:v>
                </c:pt>
                <c:pt idx="4">
                  <c:v>8.2200000000000006</c:v>
                </c:pt>
              </c:numCache>
            </c:numRef>
          </c:val>
        </c:ser>
        <c:dLbls>
          <c:showLegendKey val="0"/>
          <c:showVal val="0"/>
          <c:showCatName val="0"/>
          <c:showSerName val="0"/>
          <c:showPercent val="0"/>
          <c:showBubbleSize val="0"/>
        </c:dLbls>
        <c:gapWidth val="150"/>
        <c:axId val="89328256"/>
        <c:axId val="893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89328256"/>
        <c:axId val="89334528"/>
      </c:lineChart>
      <c:dateAx>
        <c:axId val="89328256"/>
        <c:scaling>
          <c:orientation val="minMax"/>
        </c:scaling>
        <c:delete val="1"/>
        <c:axPos val="b"/>
        <c:numFmt formatCode="ge" sourceLinked="1"/>
        <c:majorTickMark val="none"/>
        <c:minorTickMark val="none"/>
        <c:tickLblPos val="none"/>
        <c:crossAx val="89334528"/>
        <c:crosses val="autoZero"/>
        <c:auto val="1"/>
        <c:lblOffset val="100"/>
        <c:baseTimeUnit val="years"/>
      </c:dateAx>
      <c:valAx>
        <c:axId val="893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59.39</c:v>
                </c:pt>
                <c:pt idx="1">
                  <c:v>65.53</c:v>
                </c:pt>
                <c:pt idx="2">
                  <c:v>60.25</c:v>
                </c:pt>
                <c:pt idx="3">
                  <c:v>117.7</c:v>
                </c:pt>
                <c:pt idx="4">
                  <c:v>92.13</c:v>
                </c:pt>
              </c:numCache>
            </c:numRef>
          </c:val>
        </c:ser>
        <c:dLbls>
          <c:showLegendKey val="0"/>
          <c:showVal val="0"/>
          <c:showCatName val="0"/>
          <c:showSerName val="0"/>
          <c:showPercent val="0"/>
          <c:showBubbleSize val="0"/>
        </c:dLbls>
        <c:gapWidth val="150"/>
        <c:axId val="94477312"/>
        <c:axId val="944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94477312"/>
        <c:axId val="94479488"/>
      </c:lineChart>
      <c:dateAx>
        <c:axId val="94477312"/>
        <c:scaling>
          <c:orientation val="minMax"/>
        </c:scaling>
        <c:delete val="1"/>
        <c:axPos val="b"/>
        <c:numFmt formatCode="ge" sourceLinked="1"/>
        <c:majorTickMark val="none"/>
        <c:minorTickMark val="none"/>
        <c:tickLblPos val="none"/>
        <c:crossAx val="94479488"/>
        <c:crosses val="autoZero"/>
        <c:auto val="1"/>
        <c:lblOffset val="100"/>
        <c:baseTimeUnit val="years"/>
      </c:dateAx>
      <c:valAx>
        <c:axId val="944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58.62</c:v>
                </c:pt>
                <c:pt idx="1">
                  <c:v>51.28</c:v>
                </c:pt>
                <c:pt idx="2">
                  <c:v>49.25</c:v>
                </c:pt>
                <c:pt idx="3">
                  <c:v>54.63</c:v>
                </c:pt>
                <c:pt idx="4">
                  <c:v>61.03</c:v>
                </c:pt>
              </c:numCache>
            </c:numRef>
          </c:val>
        </c:ser>
        <c:dLbls>
          <c:showLegendKey val="0"/>
          <c:showVal val="0"/>
          <c:showCatName val="0"/>
          <c:showSerName val="0"/>
          <c:showPercent val="0"/>
          <c:showBubbleSize val="0"/>
        </c:dLbls>
        <c:gapWidth val="150"/>
        <c:axId val="94497408"/>
        <c:axId val="959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94497408"/>
        <c:axId val="95908608"/>
      </c:lineChart>
      <c:dateAx>
        <c:axId val="94497408"/>
        <c:scaling>
          <c:orientation val="minMax"/>
        </c:scaling>
        <c:delete val="1"/>
        <c:axPos val="b"/>
        <c:numFmt formatCode="ge" sourceLinked="1"/>
        <c:majorTickMark val="none"/>
        <c:minorTickMark val="none"/>
        <c:tickLblPos val="none"/>
        <c:crossAx val="95908608"/>
        <c:crosses val="autoZero"/>
        <c:auto val="1"/>
        <c:lblOffset val="100"/>
        <c:baseTimeUnit val="years"/>
      </c:dateAx>
      <c:valAx>
        <c:axId val="959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126.29</c:v>
                </c:pt>
                <c:pt idx="1">
                  <c:v>165.7</c:v>
                </c:pt>
                <c:pt idx="2">
                  <c:v>109.76</c:v>
                </c:pt>
                <c:pt idx="3">
                  <c:v>99.27</c:v>
                </c:pt>
                <c:pt idx="4">
                  <c:v>100</c:v>
                </c:pt>
              </c:numCache>
            </c:numRef>
          </c:val>
        </c:ser>
        <c:dLbls>
          <c:showLegendKey val="0"/>
          <c:showVal val="0"/>
          <c:showCatName val="0"/>
          <c:showSerName val="0"/>
          <c:showPercent val="0"/>
          <c:showBubbleSize val="0"/>
        </c:dLbls>
        <c:gapWidth val="150"/>
        <c:axId val="89377024"/>
        <c:axId val="893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89377024"/>
        <c:axId val="89383296"/>
      </c:lineChart>
      <c:dateAx>
        <c:axId val="89377024"/>
        <c:scaling>
          <c:orientation val="minMax"/>
        </c:scaling>
        <c:delete val="1"/>
        <c:axPos val="b"/>
        <c:numFmt formatCode="ge" sourceLinked="1"/>
        <c:majorTickMark val="none"/>
        <c:minorTickMark val="none"/>
        <c:tickLblPos val="none"/>
        <c:crossAx val="89383296"/>
        <c:crosses val="autoZero"/>
        <c:auto val="1"/>
        <c:lblOffset val="100"/>
        <c:baseTimeUnit val="years"/>
      </c:dateAx>
      <c:valAx>
        <c:axId val="893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622400"/>
        <c:axId val="896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622400"/>
        <c:axId val="89632768"/>
      </c:lineChart>
      <c:dateAx>
        <c:axId val="89622400"/>
        <c:scaling>
          <c:orientation val="minMax"/>
        </c:scaling>
        <c:delete val="1"/>
        <c:axPos val="b"/>
        <c:numFmt formatCode="ge" sourceLinked="1"/>
        <c:majorTickMark val="none"/>
        <c:minorTickMark val="none"/>
        <c:tickLblPos val="none"/>
        <c:crossAx val="89632768"/>
        <c:crosses val="autoZero"/>
        <c:auto val="1"/>
        <c:lblOffset val="100"/>
        <c:baseTimeUnit val="years"/>
      </c:dateAx>
      <c:valAx>
        <c:axId val="896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650688"/>
        <c:axId val="896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650688"/>
        <c:axId val="89652608"/>
      </c:lineChart>
      <c:dateAx>
        <c:axId val="89650688"/>
        <c:scaling>
          <c:orientation val="minMax"/>
        </c:scaling>
        <c:delete val="1"/>
        <c:axPos val="b"/>
        <c:numFmt formatCode="ge" sourceLinked="1"/>
        <c:majorTickMark val="none"/>
        <c:minorTickMark val="none"/>
        <c:tickLblPos val="none"/>
        <c:crossAx val="89652608"/>
        <c:crosses val="autoZero"/>
        <c:auto val="1"/>
        <c:lblOffset val="100"/>
        <c:baseTimeUnit val="years"/>
      </c:dateAx>
      <c:valAx>
        <c:axId val="896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684992"/>
        <c:axId val="896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684992"/>
        <c:axId val="89695360"/>
      </c:lineChart>
      <c:dateAx>
        <c:axId val="89684992"/>
        <c:scaling>
          <c:orientation val="minMax"/>
        </c:scaling>
        <c:delete val="1"/>
        <c:axPos val="b"/>
        <c:numFmt formatCode="ge" sourceLinked="1"/>
        <c:majorTickMark val="none"/>
        <c:minorTickMark val="none"/>
        <c:tickLblPos val="none"/>
        <c:crossAx val="89695360"/>
        <c:crosses val="autoZero"/>
        <c:auto val="1"/>
        <c:lblOffset val="100"/>
        <c:baseTimeUnit val="years"/>
      </c:dateAx>
      <c:valAx>
        <c:axId val="896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795200"/>
        <c:axId val="8980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795200"/>
        <c:axId val="89801472"/>
      </c:lineChart>
      <c:dateAx>
        <c:axId val="89795200"/>
        <c:scaling>
          <c:orientation val="minMax"/>
        </c:scaling>
        <c:delete val="1"/>
        <c:axPos val="b"/>
        <c:numFmt formatCode="ge" sourceLinked="1"/>
        <c:majorTickMark val="none"/>
        <c:minorTickMark val="none"/>
        <c:tickLblPos val="none"/>
        <c:crossAx val="89801472"/>
        <c:crosses val="autoZero"/>
        <c:auto val="1"/>
        <c:lblOffset val="100"/>
        <c:baseTimeUnit val="years"/>
      </c:dateAx>
      <c:valAx>
        <c:axId val="898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396.2</c:v>
                </c:pt>
                <c:pt idx="1">
                  <c:v>793.46</c:v>
                </c:pt>
                <c:pt idx="2">
                  <c:v>2170.35</c:v>
                </c:pt>
                <c:pt idx="3">
                  <c:v>3440.81</c:v>
                </c:pt>
                <c:pt idx="4">
                  <c:v>4140.88</c:v>
                </c:pt>
              </c:numCache>
            </c:numRef>
          </c:val>
        </c:ser>
        <c:dLbls>
          <c:showLegendKey val="0"/>
          <c:showVal val="0"/>
          <c:showCatName val="0"/>
          <c:showSerName val="0"/>
          <c:showPercent val="0"/>
          <c:showBubbleSize val="0"/>
        </c:dLbls>
        <c:gapWidth val="150"/>
        <c:axId val="89846528"/>
        <c:axId val="898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89846528"/>
        <c:axId val="89848448"/>
      </c:lineChart>
      <c:dateAx>
        <c:axId val="89846528"/>
        <c:scaling>
          <c:orientation val="minMax"/>
        </c:scaling>
        <c:delete val="1"/>
        <c:axPos val="b"/>
        <c:numFmt formatCode="ge" sourceLinked="1"/>
        <c:majorTickMark val="none"/>
        <c:minorTickMark val="none"/>
        <c:tickLblPos val="none"/>
        <c:crossAx val="89848448"/>
        <c:crosses val="autoZero"/>
        <c:auto val="1"/>
        <c:lblOffset val="100"/>
        <c:baseTimeUnit val="years"/>
      </c:dateAx>
      <c:valAx>
        <c:axId val="898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84.39</c:v>
                </c:pt>
                <c:pt idx="1">
                  <c:v>78.25</c:v>
                </c:pt>
                <c:pt idx="2">
                  <c:v>69.09</c:v>
                </c:pt>
                <c:pt idx="3">
                  <c:v>56.54</c:v>
                </c:pt>
                <c:pt idx="4">
                  <c:v>48.99</c:v>
                </c:pt>
              </c:numCache>
            </c:numRef>
          </c:val>
        </c:ser>
        <c:dLbls>
          <c:showLegendKey val="0"/>
          <c:showVal val="0"/>
          <c:showCatName val="0"/>
          <c:showSerName val="0"/>
          <c:showPercent val="0"/>
          <c:showBubbleSize val="0"/>
        </c:dLbls>
        <c:gapWidth val="150"/>
        <c:axId val="94392704"/>
        <c:axId val="9439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94392704"/>
        <c:axId val="94394624"/>
      </c:lineChart>
      <c:dateAx>
        <c:axId val="94392704"/>
        <c:scaling>
          <c:orientation val="minMax"/>
        </c:scaling>
        <c:delete val="1"/>
        <c:axPos val="b"/>
        <c:numFmt formatCode="ge" sourceLinked="1"/>
        <c:majorTickMark val="none"/>
        <c:minorTickMark val="none"/>
        <c:tickLblPos val="none"/>
        <c:crossAx val="94394624"/>
        <c:crosses val="autoZero"/>
        <c:auto val="1"/>
        <c:lblOffset val="100"/>
        <c:baseTimeUnit val="years"/>
      </c:dateAx>
      <c:valAx>
        <c:axId val="943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104.45</c:v>
                </c:pt>
                <c:pt idx="1">
                  <c:v>113.58</c:v>
                </c:pt>
                <c:pt idx="2">
                  <c:v>149.34</c:v>
                </c:pt>
                <c:pt idx="3">
                  <c:v>159.26</c:v>
                </c:pt>
                <c:pt idx="4">
                  <c:v>208.21</c:v>
                </c:pt>
              </c:numCache>
            </c:numRef>
          </c:val>
        </c:ser>
        <c:dLbls>
          <c:showLegendKey val="0"/>
          <c:showVal val="0"/>
          <c:showCatName val="0"/>
          <c:showSerName val="0"/>
          <c:showPercent val="0"/>
          <c:showBubbleSize val="0"/>
        </c:dLbls>
        <c:gapWidth val="150"/>
        <c:axId val="94416256"/>
        <c:axId val="944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94416256"/>
        <c:axId val="94426624"/>
      </c:lineChart>
      <c:dateAx>
        <c:axId val="94416256"/>
        <c:scaling>
          <c:orientation val="minMax"/>
        </c:scaling>
        <c:delete val="1"/>
        <c:axPos val="b"/>
        <c:numFmt formatCode="ge" sourceLinked="1"/>
        <c:majorTickMark val="none"/>
        <c:minorTickMark val="none"/>
        <c:tickLblPos val="none"/>
        <c:crossAx val="94426624"/>
        <c:crosses val="autoZero"/>
        <c:auto val="1"/>
        <c:lblOffset val="100"/>
        <c:baseTimeUnit val="years"/>
      </c:dateAx>
      <c:valAx>
        <c:axId val="944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F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和歌山県　北山村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460</v>
      </c>
      <c r="AJ8" s="74"/>
      <c r="AK8" s="74"/>
      <c r="AL8" s="74"/>
      <c r="AM8" s="74"/>
      <c r="AN8" s="74"/>
      <c r="AO8" s="74"/>
      <c r="AP8" s="75"/>
      <c r="AQ8" s="56">
        <f>データ!R6</f>
        <v>48.2</v>
      </c>
      <c r="AR8" s="56"/>
      <c r="AS8" s="56"/>
      <c r="AT8" s="56"/>
      <c r="AU8" s="56"/>
      <c r="AV8" s="56"/>
      <c r="AW8" s="56"/>
      <c r="AX8" s="56"/>
      <c r="AY8" s="56">
        <f>データ!S6</f>
        <v>9.5399999999999991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99.12</v>
      </c>
      <c r="S10" s="56"/>
      <c r="T10" s="56"/>
      <c r="U10" s="56"/>
      <c r="V10" s="56"/>
      <c r="W10" s="56"/>
      <c r="X10" s="56"/>
      <c r="Y10" s="56"/>
      <c r="Z10" s="64">
        <f>データ!P6</f>
        <v>1700</v>
      </c>
      <c r="AA10" s="64"/>
      <c r="AB10" s="64"/>
      <c r="AC10" s="64"/>
      <c r="AD10" s="64"/>
      <c r="AE10" s="64"/>
      <c r="AF10" s="64"/>
      <c r="AG10" s="64"/>
      <c r="AH10" s="2"/>
      <c r="AI10" s="64">
        <f>データ!T6</f>
        <v>448</v>
      </c>
      <c r="AJ10" s="64"/>
      <c r="AK10" s="64"/>
      <c r="AL10" s="64"/>
      <c r="AM10" s="64"/>
      <c r="AN10" s="64"/>
      <c r="AO10" s="64"/>
      <c r="AP10" s="64"/>
      <c r="AQ10" s="56">
        <f>データ!U6</f>
        <v>40</v>
      </c>
      <c r="AR10" s="56"/>
      <c r="AS10" s="56"/>
      <c r="AT10" s="56"/>
      <c r="AU10" s="56"/>
      <c r="AV10" s="56"/>
      <c r="AW10" s="56"/>
      <c r="AX10" s="56"/>
      <c r="AY10" s="56">
        <f>データ!V6</f>
        <v>11.2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304271</v>
      </c>
      <c r="D6" s="31">
        <f t="shared" si="3"/>
        <v>47</v>
      </c>
      <c r="E6" s="31">
        <f t="shared" si="3"/>
        <v>1</v>
      </c>
      <c r="F6" s="31">
        <f t="shared" si="3"/>
        <v>0</v>
      </c>
      <c r="G6" s="31">
        <f t="shared" si="3"/>
        <v>0</v>
      </c>
      <c r="H6" s="31" t="str">
        <f t="shared" si="3"/>
        <v>和歌山県　北山村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99.12</v>
      </c>
      <c r="P6" s="32">
        <f t="shared" si="3"/>
        <v>1700</v>
      </c>
      <c r="Q6" s="32">
        <f t="shared" si="3"/>
        <v>460</v>
      </c>
      <c r="R6" s="32">
        <f t="shared" si="3"/>
        <v>48.2</v>
      </c>
      <c r="S6" s="32">
        <f t="shared" si="3"/>
        <v>9.5399999999999991</v>
      </c>
      <c r="T6" s="32">
        <f t="shared" si="3"/>
        <v>448</v>
      </c>
      <c r="U6" s="32">
        <f t="shared" si="3"/>
        <v>40</v>
      </c>
      <c r="V6" s="32">
        <f t="shared" si="3"/>
        <v>11.2</v>
      </c>
      <c r="W6" s="33">
        <f>IF(W7="",NA(),W7)</f>
        <v>126.29</v>
      </c>
      <c r="X6" s="33">
        <f t="shared" ref="X6:AF6" si="4">IF(X7="",NA(),X7)</f>
        <v>165.7</v>
      </c>
      <c r="Y6" s="33">
        <f t="shared" si="4"/>
        <v>109.76</v>
      </c>
      <c r="Z6" s="33">
        <f t="shared" si="4"/>
        <v>99.27</v>
      </c>
      <c r="AA6" s="33">
        <f t="shared" si="4"/>
        <v>100</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396.2</v>
      </c>
      <c r="BE6" s="33">
        <f t="shared" ref="BE6:BM6" si="7">IF(BE7="",NA(),BE7)</f>
        <v>793.46</v>
      </c>
      <c r="BF6" s="33">
        <f t="shared" si="7"/>
        <v>2170.35</v>
      </c>
      <c r="BG6" s="33">
        <f t="shared" si="7"/>
        <v>3440.81</v>
      </c>
      <c r="BH6" s="33">
        <f t="shared" si="7"/>
        <v>4140.88</v>
      </c>
      <c r="BI6" s="33">
        <f t="shared" si="7"/>
        <v>1442.51</v>
      </c>
      <c r="BJ6" s="33">
        <f t="shared" si="7"/>
        <v>1496.15</v>
      </c>
      <c r="BK6" s="33">
        <f t="shared" si="7"/>
        <v>1462.56</v>
      </c>
      <c r="BL6" s="33">
        <f t="shared" si="7"/>
        <v>1486.62</v>
      </c>
      <c r="BM6" s="33">
        <f t="shared" si="7"/>
        <v>1510.14</v>
      </c>
      <c r="BN6" s="32" t="str">
        <f>IF(BN7="","",IF(BN7="-","【-】","【"&amp;SUBSTITUTE(TEXT(BN7,"#,##0.00"),"-","△")&amp;"】"))</f>
        <v>【1,242.90】</v>
      </c>
      <c r="BO6" s="33">
        <f>IF(BO7="",NA(),BO7)</f>
        <v>84.39</v>
      </c>
      <c r="BP6" s="33">
        <f t="shared" ref="BP6:BX6" si="8">IF(BP7="",NA(),BP7)</f>
        <v>78.25</v>
      </c>
      <c r="BQ6" s="33">
        <f t="shared" si="8"/>
        <v>69.09</v>
      </c>
      <c r="BR6" s="33">
        <f t="shared" si="8"/>
        <v>56.54</v>
      </c>
      <c r="BS6" s="33">
        <f t="shared" si="8"/>
        <v>48.99</v>
      </c>
      <c r="BT6" s="33">
        <f t="shared" si="8"/>
        <v>33.299999999999997</v>
      </c>
      <c r="BU6" s="33">
        <f t="shared" si="8"/>
        <v>33.01</v>
      </c>
      <c r="BV6" s="33">
        <f t="shared" si="8"/>
        <v>32.39</v>
      </c>
      <c r="BW6" s="33">
        <f t="shared" si="8"/>
        <v>24.39</v>
      </c>
      <c r="BX6" s="33">
        <f t="shared" si="8"/>
        <v>22.67</v>
      </c>
      <c r="BY6" s="32" t="str">
        <f>IF(BY7="","",IF(BY7="-","【-】","【"&amp;SUBSTITUTE(TEXT(BY7,"#,##0.00"),"-","△")&amp;"】"))</f>
        <v>【33.35】</v>
      </c>
      <c r="BZ6" s="33">
        <f>IF(BZ7="",NA(),BZ7)</f>
        <v>104.45</v>
      </c>
      <c r="CA6" s="33">
        <f t="shared" ref="CA6:CI6" si="9">IF(CA7="",NA(),CA7)</f>
        <v>113.58</v>
      </c>
      <c r="CB6" s="33">
        <f t="shared" si="9"/>
        <v>149.34</v>
      </c>
      <c r="CC6" s="33">
        <f t="shared" si="9"/>
        <v>159.26</v>
      </c>
      <c r="CD6" s="33">
        <f t="shared" si="9"/>
        <v>208.21</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59.39</v>
      </c>
      <c r="CL6" s="33">
        <f t="shared" ref="CL6:CT6" si="10">IF(CL7="",NA(),CL7)</f>
        <v>65.53</v>
      </c>
      <c r="CM6" s="33">
        <f t="shared" si="10"/>
        <v>60.25</v>
      </c>
      <c r="CN6" s="33">
        <f t="shared" si="10"/>
        <v>117.7</v>
      </c>
      <c r="CO6" s="33">
        <f t="shared" si="10"/>
        <v>92.13</v>
      </c>
      <c r="CP6" s="33">
        <f t="shared" si="10"/>
        <v>50.66</v>
      </c>
      <c r="CQ6" s="33">
        <f t="shared" si="10"/>
        <v>51.11</v>
      </c>
      <c r="CR6" s="33">
        <f t="shared" si="10"/>
        <v>50.49</v>
      </c>
      <c r="CS6" s="33">
        <f t="shared" si="10"/>
        <v>48.36</v>
      </c>
      <c r="CT6" s="33">
        <f t="shared" si="10"/>
        <v>48.7</v>
      </c>
      <c r="CU6" s="32" t="str">
        <f>IF(CU7="","",IF(CU7="-","【-】","【"&amp;SUBSTITUTE(TEXT(CU7,"#,##0.00"),"-","△")&amp;"】"))</f>
        <v>【57.58】</v>
      </c>
      <c r="CV6" s="33">
        <f>IF(CV7="",NA(),CV7)</f>
        <v>58.62</v>
      </c>
      <c r="CW6" s="33">
        <f t="shared" ref="CW6:DE6" si="11">IF(CW7="",NA(),CW7)</f>
        <v>51.28</v>
      </c>
      <c r="CX6" s="33">
        <f t="shared" si="11"/>
        <v>49.25</v>
      </c>
      <c r="CY6" s="33">
        <f t="shared" si="11"/>
        <v>54.63</v>
      </c>
      <c r="CZ6" s="33">
        <f t="shared" si="11"/>
        <v>61.03</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13.02</v>
      </c>
      <c r="ED6" s="33">
        <f t="shared" ref="ED6:EL6" si="14">IF(ED7="",NA(),ED7)</f>
        <v>11.05</v>
      </c>
      <c r="EE6" s="33">
        <f t="shared" si="14"/>
        <v>15.07</v>
      </c>
      <c r="EF6" s="33">
        <f t="shared" si="14"/>
        <v>15.32</v>
      </c>
      <c r="EG6" s="33">
        <f t="shared" si="14"/>
        <v>8.2200000000000006</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304271</v>
      </c>
      <c r="D7" s="35">
        <v>47</v>
      </c>
      <c r="E7" s="35">
        <v>1</v>
      </c>
      <c r="F7" s="35">
        <v>0</v>
      </c>
      <c r="G7" s="35">
        <v>0</v>
      </c>
      <c r="H7" s="35" t="s">
        <v>93</v>
      </c>
      <c r="I7" s="35" t="s">
        <v>94</v>
      </c>
      <c r="J7" s="35" t="s">
        <v>95</v>
      </c>
      <c r="K7" s="35" t="s">
        <v>96</v>
      </c>
      <c r="L7" s="35" t="s">
        <v>97</v>
      </c>
      <c r="M7" s="36" t="s">
        <v>98</v>
      </c>
      <c r="N7" s="36" t="s">
        <v>99</v>
      </c>
      <c r="O7" s="36">
        <v>99.12</v>
      </c>
      <c r="P7" s="36">
        <v>1700</v>
      </c>
      <c r="Q7" s="36">
        <v>460</v>
      </c>
      <c r="R7" s="36">
        <v>48.2</v>
      </c>
      <c r="S7" s="36">
        <v>9.5399999999999991</v>
      </c>
      <c r="T7" s="36">
        <v>448</v>
      </c>
      <c r="U7" s="36">
        <v>40</v>
      </c>
      <c r="V7" s="36">
        <v>11.2</v>
      </c>
      <c r="W7" s="36">
        <v>126.29</v>
      </c>
      <c r="X7" s="36">
        <v>165.7</v>
      </c>
      <c r="Y7" s="36">
        <v>109.76</v>
      </c>
      <c r="Z7" s="36">
        <v>99.27</v>
      </c>
      <c r="AA7" s="36">
        <v>100</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396.2</v>
      </c>
      <c r="BE7" s="36">
        <v>793.46</v>
      </c>
      <c r="BF7" s="36">
        <v>2170.35</v>
      </c>
      <c r="BG7" s="36">
        <v>3440.81</v>
      </c>
      <c r="BH7" s="36">
        <v>4140.88</v>
      </c>
      <c r="BI7" s="36">
        <v>1442.51</v>
      </c>
      <c r="BJ7" s="36">
        <v>1496.15</v>
      </c>
      <c r="BK7" s="36">
        <v>1462.56</v>
      </c>
      <c r="BL7" s="36">
        <v>1486.62</v>
      </c>
      <c r="BM7" s="36">
        <v>1510.14</v>
      </c>
      <c r="BN7" s="36">
        <v>1242.9000000000001</v>
      </c>
      <c r="BO7" s="36">
        <v>84.39</v>
      </c>
      <c r="BP7" s="36">
        <v>78.25</v>
      </c>
      <c r="BQ7" s="36">
        <v>69.09</v>
      </c>
      <c r="BR7" s="36">
        <v>56.54</v>
      </c>
      <c r="BS7" s="36">
        <v>48.99</v>
      </c>
      <c r="BT7" s="36">
        <v>33.299999999999997</v>
      </c>
      <c r="BU7" s="36">
        <v>33.01</v>
      </c>
      <c r="BV7" s="36">
        <v>32.39</v>
      </c>
      <c r="BW7" s="36">
        <v>24.39</v>
      </c>
      <c r="BX7" s="36">
        <v>22.67</v>
      </c>
      <c r="BY7" s="36">
        <v>33.35</v>
      </c>
      <c r="BZ7" s="36">
        <v>104.45</v>
      </c>
      <c r="CA7" s="36">
        <v>113.58</v>
      </c>
      <c r="CB7" s="36">
        <v>149.34</v>
      </c>
      <c r="CC7" s="36">
        <v>159.26</v>
      </c>
      <c r="CD7" s="36">
        <v>208.21</v>
      </c>
      <c r="CE7" s="36">
        <v>526.57000000000005</v>
      </c>
      <c r="CF7" s="36">
        <v>523.08000000000004</v>
      </c>
      <c r="CG7" s="36">
        <v>530.83000000000004</v>
      </c>
      <c r="CH7" s="36">
        <v>734.18</v>
      </c>
      <c r="CI7" s="36">
        <v>789.62</v>
      </c>
      <c r="CJ7" s="36">
        <v>524.69000000000005</v>
      </c>
      <c r="CK7" s="36">
        <v>59.39</v>
      </c>
      <c r="CL7" s="36">
        <v>65.53</v>
      </c>
      <c r="CM7" s="36">
        <v>60.25</v>
      </c>
      <c r="CN7" s="36">
        <v>117.7</v>
      </c>
      <c r="CO7" s="36">
        <v>92.13</v>
      </c>
      <c r="CP7" s="36">
        <v>50.66</v>
      </c>
      <c r="CQ7" s="36">
        <v>51.11</v>
      </c>
      <c r="CR7" s="36">
        <v>50.49</v>
      </c>
      <c r="CS7" s="36">
        <v>48.36</v>
      </c>
      <c r="CT7" s="36">
        <v>48.7</v>
      </c>
      <c r="CU7" s="36">
        <v>57.58</v>
      </c>
      <c r="CV7" s="36">
        <v>58.62</v>
      </c>
      <c r="CW7" s="36">
        <v>51.28</v>
      </c>
      <c r="CX7" s="36">
        <v>49.25</v>
      </c>
      <c r="CY7" s="36">
        <v>54.63</v>
      </c>
      <c r="CZ7" s="36">
        <v>61.03</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13.02</v>
      </c>
      <c r="ED7" s="36">
        <v>11.05</v>
      </c>
      <c r="EE7" s="36">
        <v>15.07</v>
      </c>
      <c r="EF7" s="36">
        <v>15.32</v>
      </c>
      <c r="EG7" s="36">
        <v>8.2200000000000006</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2016-12-02T02:20:20Z</dcterms:created>
  <dcterms:modified xsi:type="dcterms:W3CDTF">2017-02-06T02:27:34Z</dcterms:modified>
</cp:coreProperties>
</file>