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<sst xmlns="http://schemas.openxmlformats.org/spreadsheetml/2006/main" count="221" uniqueCount="111">
  <si>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</si>
  <si>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</si>
  <si>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</si>
  <si>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</si>
  <si>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</si>
  <si>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</si>
  <si>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</si>
  <si>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</si>
  <si>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</si>
  <si>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</si>
  <si>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</si>
  <si>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</si>
  <si>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</si>
  <si>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</si>
  <si>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</si>
  <si>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</si>
  <si>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</si>
  <si>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</si>
  <si>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</si>
  <si>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</si>
  <si>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</si>
  <si>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</si>
  <si>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</si>
  <si>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</si>
  <si>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</si>
  <si>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</si>
  <si>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</si>
  <si>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</si>
  <si>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</si>
  <si>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</si>
  <si>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</si>
  <si>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</si>
  <si>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</si>
  <si>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</si>
  <si>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</si>
  <si>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</si>
  <si>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</si>
  <si>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</si>
  <si>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</si>
  <si>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</si>
  <si>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</si>
  <si>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</si>
  <si>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</si>
  <si>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</si>
  <si>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</si>
  <si>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</si>
  <si>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</si>
  <si>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</si>
  <si>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</si>
  <si>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</si>
  <si>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</si>
  <si>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</si>
  <si>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</si>
  <si>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</si>
  <si>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</si>
  <si>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</si>
  <si>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</si>
  <si>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</si>
  <si>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</si>
  <si>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</si>
  <si>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</si>
  <si>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</si>
  <si>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</si>
  <si>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</si>
  <si>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</si>
  <si>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</si>
  <si>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</si>
  <si>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</si>
  <si>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</si>
  <si>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</si>
  <si>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</si>
  <si>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</si>
  <si>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</si>
  <si>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</si>
  <si>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</si>
  <si>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</si>
  <si>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</si>
  <si>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</si>
  <si>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</si>
  <si>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</si>
  <si>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</si>
  <si>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</si>
  <si>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</si>
  <si>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</si>
  <si>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</si>
  <si>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</si>
  <si>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</si>
  <si>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</si>
  <si>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</si>
  <si>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</si>
  <si>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</si>
  <si>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</si>
  <si>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</si>
  <si>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</si>
  <si>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</si>
  <si>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</si>
  <si>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</si>
  <si>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</si>
  <si>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</si>
  <si>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</si>
  <si>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</si>
  <si>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</si>
  <si>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</si>
  <si>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</si>
  <si>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</si>
  <si>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</si>
  <si>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</si>
  <si>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</si>
  <si>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下水道事業（林業集落排水）については、全ての指標において全国平均及び類似団体平均値と比較して良好な数値である。　　　　　　　　　　　　　　　　しかし、収入財源が乏しい事から、平成２７年度についても、修繕費用に大きな支出があり、収益的収支比率はあまり改善していない。</t>
    <rPh sb="0" eb="3">
      <t>ゲスイドウ</t>
    </rPh>
    <rPh sb="3" eb="5">
      <t>ジギョウ</t>
    </rPh>
    <rPh sb="6" eb="8">
      <t>リンギョウ</t>
    </rPh>
    <rPh sb="8" eb="10">
      <t>シュウラク</t>
    </rPh>
    <rPh sb="10" eb="12">
      <t>ハイスイ</t>
    </rPh>
    <rPh sb="19" eb="20">
      <t>スベ</t>
    </rPh>
    <rPh sb="22" eb="24">
      <t>シヒョウ</t>
    </rPh>
    <rPh sb="28" eb="30">
      <t>ゼンコク</t>
    </rPh>
    <rPh sb="30" eb="32">
      <t>ヘイキン</t>
    </rPh>
    <rPh sb="32" eb="33">
      <t>オヨ</t>
    </rPh>
    <rPh sb="34" eb="36">
      <t>ルイジ</t>
    </rPh>
    <rPh sb="36" eb="38">
      <t>ダンタイ</t>
    </rPh>
    <rPh sb="38" eb="41">
      <t>ヘイキンチ</t>
    </rPh>
    <rPh sb="42" eb="44">
      <t>ヒカク</t>
    </rPh>
    <rPh sb="46" eb="48">
      <t>リョウコウ</t>
    </rPh>
    <rPh sb="49" eb="51">
      <t>スウチ</t>
    </rPh>
    <rPh sb="75" eb="77">
      <t>シュウニュウ</t>
    </rPh>
    <rPh sb="77" eb="79">
      <t>ザイゲン</t>
    </rPh>
    <rPh sb="80" eb="81">
      <t>トボ</t>
    </rPh>
    <rPh sb="83" eb="84">
      <t>コト</t>
    </rPh>
    <rPh sb="87" eb="89">
      <t>ヘイセイ</t>
    </rPh>
    <rPh sb="91" eb="93">
      <t>ネンド</t>
    </rPh>
    <rPh sb="99" eb="101">
      <t>シュウゼン</t>
    </rPh>
    <rPh sb="101" eb="103">
      <t>ヒヨウ</t>
    </rPh>
    <rPh sb="104" eb="105">
      <t>オオ</t>
    </rPh>
    <rPh sb="107" eb="109">
      <t>シシュツ</t>
    </rPh>
    <rPh sb="113" eb="116">
      <t>シュウエキテキ</t>
    </rPh>
    <rPh sb="116" eb="118">
      <t>シュウシ</t>
    </rPh>
    <rPh sb="118" eb="120">
      <t>ヒリツ</t>
    </rPh>
    <rPh sb="124" eb="126">
      <t>カイゼン</t>
    </rPh>
    <phoneticPr fontId="4"/>
  </si>
  <si>
    <t>処理施設、管渠についても２０年を経過していないが、今後老朽調査も視野に入れて行かなければならない。</t>
    <rPh sb="0" eb="2">
      <t>ショリ</t>
    </rPh>
    <rPh sb="2" eb="4">
      <t>シセツ</t>
    </rPh>
    <rPh sb="5" eb="7">
      <t>カンキョ</t>
    </rPh>
    <rPh sb="14" eb="15">
      <t>ネン</t>
    </rPh>
    <rPh sb="16" eb="18">
      <t>ケイカ</t>
    </rPh>
    <rPh sb="25" eb="27">
      <t>コンゴ</t>
    </rPh>
    <rPh sb="27" eb="29">
      <t>ロウキュウ</t>
    </rPh>
    <rPh sb="29" eb="31">
      <t>チョウサ</t>
    </rPh>
    <rPh sb="32" eb="34">
      <t>シヤ</t>
    </rPh>
    <rPh sb="35" eb="36">
      <t>イ</t>
    </rPh>
    <rPh sb="38" eb="39">
      <t>イ</t>
    </rPh>
    <phoneticPr fontId="4"/>
  </si>
  <si>
    <t>林業集落排水地域が山間部にある事から、処理区域人口が少なく、今後新たな人口増は見込めない事から、効果的に修繕費用を抑えて行く施策を考えなければならない。</t>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コウカテキ</t>
    </rPh>
    <rPh sb="52" eb="54">
      <t>シュウゼン</t>
    </rPh>
    <rPh sb="54" eb="56">
      <t>ヒヨウ</t>
    </rPh>
    <rPh sb="57" eb="58">
      <t>オサ</t>
    </rPh>
    <rPh sb="60" eb="61">
      <t>イ</t>
    </rPh>
    <rPh sb="62" eb="64">
      <t>セサク</t>
    </rPh>
    <rPh sb="65" eb="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</si>
</sst>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830016"/>
        <c:axId val="56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830016"/>
        <c:axId val="56363648"/>
      </c:lineChart>
      <c:dateAx>
        <c:axId val="55830016"/>
        <c:scaling>
          <c:orientation val="minMax"/>
        </c:scaling>
        <c:delete val="1"/>
        <c:axPos val="b"/>
        <c:numFmt formatCode="ge" sourceLinked="1"/>
        <c:majorTickMark val="none"/>
        <c:minorTickMark val="none"/>
        <c:tickLblPos val="none"/>
        <c:crossAx val="56363648"/>
        <c:crosses val="autoZero"/>
        <c:auto val="1"/>
        <c:lblOffset val="100"/>
        <c:baseTimeUnit val="years"/>
      </c:dateAx>
      <c:valAx>
        <c:axId val="56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60.61</c:v>
                </c:pt>
                <c:pt idx="1">
                  <c:v>60.61</c:v>
                </c:pt>
                <c:pt idx="2">
                  <c:v>60.61</c:v>
                </c:pt>
                <c:pt idx="3">
                  <c:v>60.61</c:v>
                </c:pt>
                <c:pt idx="4">
                  <c:v>60.61</c:v>
                </c:pt>
              </c:numCache>
            </c:numRef>
          </c:val>
        </c:ser>
        <c:dLbls>
          <c:showLegendKey val="0"/>
          <c:showVal val="0"/>
          <c:showCatName val="0"/>
          <c:showSerName val="0"/>
          <c:showPercent val="0"/>
          <c:showBubbleSize val="0"/>
        </c:dLbls>
        <c:gapWidth val="150"/>
        <c:axId val="193334272"/>
        <c:axId val="1941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ser>
        <c:dLbls>
          <c:showLegendKey val="0"/>
          <c:showVal val="0"/>
          <c:showCatName val="0"/>
          <c:showSerName val="0"/>
          <c:showPercent val="0"/>
          <c:showBubbleSize val="0"/>
        </c:dLbls>
        <c:marker val="1"/>
        <c:smooth val="0"/>
        <c:axId val="193334272"/>
        <c:axId val="194184320"/>
      </c:lineChart>
      <c:dateAx>
        <c:axId val="193334272"/>
        <c:scaling>
          <c:orientation val="minMax"/>
        </c:scaling>
        <c:delete val="1"/>
        <c:axPos val="b"/>
        <c:numFmt formatCode="ge" sourceLinked="1"/>
        <c:majorTickMark val="none"/>
        <c:minorTickMark val="none"/>
        <c:tickLblPos val="none"/>
        <c:crossAx val="194184320"/>
        <c:crosses val="autoZero"/>
        <c:auto val="1"/>
        <c:lblOffset val="100"/>
        <c:baseTimeUnit val="years"/>
      </c:dateAx>
      <c:valAx>
        <c:axId val="1941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97.94</c:v>
                </c:pt>
                <c:pt idx="1">
                  <c:v>100</c:v>
                </c:pt>
                <c:pt idx="2">
                  <c:v>100</c:v>
                </c:pt>
                <c:pt idx="3">
                  <c:v>100</c:v>
                </c:pt>
                <c:pt idx="4">
                  <c:v>100</c:v>
                </c:pt>
              </c:numCache>
            </c:numRef>
          </c:val>
        </c:ser>
        <c:dLbls>
          <c:showLegendKey val="0"/>
          <c:showVal val="0"/>
          <c:showCatName val="0"/>
          <c:showSerName val="0"/>
          <c:showPercent val="0"/>
          <c:showBubbleSize val="0"/>
        </c:dLbls>
        <c:gapWidth val="150"/>
        <c:axId val="194704896"/>
        <c:axId val="194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ser>
        <c:dLbls>
          <c:showLegendKey val="0"/>
          <c:showVal val="0"/>
          <c:showCatName val="0"/>
          <c:showSerName val="0"/>
          <c:showPercent val="0"/>
          <c:showBubbleSize val="0"/>
        </c:dLbls>
        <c:marker val="1"/>
        <c:smooth val="0"/>
        <c:axId val="194704896"/>
        <c:axId val="194706816"/>
      </c:lineChart>
      <c:dateAx>
        <c:axId val="194704896"/>
        <c:scaling>
          <c:orientation val="minMax"/>
        </c:scaling>
        <c:delete val="1"/>
        <c:axPos val="b"/>
        <c:numFmt formatCode="ge" sourceLinked="1"/>
        <c:majorTickMark val="none"/>
        <c:minorTickMark val="none"/>
        <c:tickLblPos val="none"/>
        <c:crossAx val="194706816"/>
        <c:crosses val="autoZero"/>
        <c:auto val="1"/>
        <c:lblOffset val="100"/>
        <c:baseTimeUnit val="years"/>
      </c:dateAx>
      <c:valAx>
        <c:axId val="194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87.87</c:v>
                </c:pt>
                <c:pt idx="1">
                  <c:v>91.28</c:v>
                </c:pt>
                <c:pt idx="2">
                  <c:v>88.37</c:v>
                </c:pt>
                <c:pt idx="3">
                  <c:v>69.2</c:v>
                </c:pt>
                <c:pt idx="4">
                  <c:v>73.86</c:v>
                </c:pt>
              </c:numCache>
            </c:numRef>
          </c:val>
        </c:ser>
        <c:dLbls>
          <c:showLegendKey val="0"/>
          <c:showVal val="0"/>
          <c:showCatName val="0"/>
          <c:showSerName val="0"/>
          <c:showPercent val="0"/>
          <c:showBubbleSize val="0"/>
        </c:dLbls>
        <c:gapWidth val="150"/>
        <c:axId val="56387072"/>
        <c:axId val="56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87072"/>
        <c:axId val="56388992"/>
      </c:lineChart>
      <c:dateAx>
        <c:axId val="56387072"/>
        <c:scaling>
          <c:orientation val="minMax"/>
        </c:scaling>
        <c:delete val="1"/>
        <c:axPos val="b"/>
        <c:numFmt formatCode="ge" sourceLinked="1"/>
        <c:majorTickMark val="none"/>
        <c:minorTickMark val="none"/>
        <c:tickLblPos val="none"/>
        <c:crossAx val="56388992"/>
        <c:crosses val="autoZero"/>
        <c:auto val="1"/>
        <c:lblOffset val="100"/>
        <c:baseTimeUnit val="years"/>
      </c:dateAx>
      <c:valAx>
        <c:axId val="56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33664"/>
        <c:axId val="564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33664"/>
        <c:axId val="56435840"/>
      </c:lineChart>
      <c:dateAx>
        <c:axId val="56433664"/>
        <c:scaling>
          <c:orientation val="minMax"/>
        </c:scaling>
        <c:delete val="1"/>
        <c:axPos val="b"/>
        <c:numFmt formatCode="ge" sourceLinked="1"/>
        <c:majorTickMark val="none"/>
        <c:minorTickMark val="none"/>
        <c:tickLblPos val="none"/>
        <c:crossAx val="56435840"/>
        <c:crosses val="autoZero"/>
        <c:auto val="1"/>
        <c:lblOffset val="100"/>
        <c:baseTimeUnit val="years"/>
      </c:dateAx>
      <c:valAx>
        <c:axId val="564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51072"/>
        <c:axId val="564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51072"/>
        <c:axId val="56452992"/>
      </c:lineChart>
      <c:dateAx>
        <c:axId val="56451072"/>
        <c:scaling>
          <c:orientation val="minMax"/>
        </c:scaling>
        <c:delete val="1"/>
        <c:axPos val="b"/>
        <c:numFmt formatCode="ge" sourceLinked="1"/>
        <c:majorTickMark val="none"/>
        <c:minorTickMark val="none"/>
        <c:tickLblPos val="none"/>
        <c:crossAx val="56452992"/>
        <c:crosses val="autoZero"/>
        <c:auto val="1"/>
        <c:lblOffset val="100"/>
        <c:baseTimeUnit val="years"/>
      </c:dateAx>
      <c:valAx>
        <c:axId val="56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06656"/>
        <c:axId val="575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06656"/>
        <c:axId val="57513472"/>
      </c:lineChart>
      <c:dateAx>
        <c:axId val="57206656"/>
        <c:scaling>
          <c:orientation val="minMax"/>
        </c:scaling>
        <c:delete val="1"/>
        <c:axPos val="b"/>
        <c:numFmt formatCode="ge" sourceLinked="1"/>
        <c:majorTickMark val="none"/>
        <c:minorTickMark val="none"/>
        <c:tickLblPos val="none"/>
        <c:crossAx val="57513472"/>
        <c:crosses val="autoZero"/>
        <c:auto val="1"/>
        <c:lblOffset val="100"/>
        <c:baseTimeUnit val="years"/>
      </c:dateAx>
      <c:valAx>
        <c:axId val="575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12928"/>
        <c:axId val="1570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12928"/>
        <c:axId val="157019136"/>
      </c:lineChart>
      <c:dateAx>
        <c:axId val="128812928"/>
        <c:scaling>
          <c:orientation val="minMax"/>
        </c:scaling>
        <c:delete val="1"/>
        <c:axPos val="b"/>
        <c:numFmt formatCode="ge" sourceLinked="1"/>
        <c:majorTickMark val="none"/>
        <c:minorTickMark val="none"/>
        <c:tickLblPos val="none"/>
        <c:crossAx val="157019136"/>
        <c:crosses val="autoZero"/>
        <c:auto val="1"/>
        <c:lblOffset val="100"/>
        <c:baseTimeUnit val="years"/>
      </c:dateAx>
      <c:valAx>
        <c:axId val="1570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351552"/>
        <c:axId val="15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1403.1</c:v>
                </c:pt>
              </c:numCache>
            </c:numRef>
          </c:val>
          <c:smooth val="0"/>
        </c:ser>
        <c:dLbls>
          <c:showLegendKey val="0"/>
          <c:showVal val="0"/>
          <c:showCatName val="0"/>
          <c:showSerName val="0"/>
          <c:showPercent val="0"/>
          <c:showBubbleSize val="0"/>
        </c:dLbls>
        <c:marker val="1"/>
        <c:smooth val="0"/>
        <c:axId val="159351552"/>
        <c:axId val="159354240"/>
      </c:lineChart>
      <c:dateAx>
        <c:axId val="159351552"/>
        <c:scaling>
          <c:orientation val="minMax"/>
        </c:scaling>
        <c:delete val="1"/>
        <c:axPos val="b"/>
        <c:numFmt formatCode="ge" sourceLinked="1"/>
        <c:majorTickMark val="none"/>
        <c:minorTickMark val="none"/>
        <c:tickLblPos val="none"/>
        <c:crossAx val="159354240"/>
        <c:crosses val="autoZero"/>
        <c:auto val="1"/>
        <c:lblOffset val="100"/>
        <c:baseTimeUnit val="years"/>
      </c:dateAx>
      <c:valAx>
        <c:axId val="15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52.96</c:v>
                </c:pt>
                <c:pt idx="1">
                  <c:v>59.53</c:v>
                </c:pt>
                <c:pt idx="2">
                  <c:v>58.86</c:v>
                </c:pt>
                <c:pt idx="3">
                  <c:v>47.1</c:v>
                </c:pt>
                <c:pt idx="4">
                  <c:v>52.61</c:v>
                </c:pt>
              </c:numCache>
            </c:numRef>
          </c:val>
        </c:ser>
        <c:dLbls>
          <c:showLegendKey val="0"/>
          <c:showVal val="0"/>
          <c:showCatName val="0"/>
          <c:showSerName val="0"/>
          <c:showPercent val="0"/>
          <c:showBubbleSize val="0"/>
        </c:dLbls>
        <c:gapWidth val="150"/>
        <c:axId val="159484544"/>
        <c:axId val="159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ser>
        <c:dLbls>
          <c:showLegendKey val="0"/>
          <c:showVal val="0"/>
          <c:showCatName val="0"/>
          <c:showSerName val="0"/>
          <c:showPercent val="0"/>
          <c:showBubbleSize val="0"/>
        </c:dLbls>
        <c:marker val="1"/>
        <c:smooth val="0"/>
        <c:axId val="159484544"/>
        <c:axId val="159707904"/>
      </c:lineChart>
      <c:dateAx>
        <c:axId val="159484544"/>
        <c:scaling>
          <c:orientation val="minMax"/>
        </c:scaling>
        <c:delete val="1"/>
        <c:axPos val="b"/>
        <c:numFmt formatCode="ge" sourceLinked="1"/>
        <c:majorTickMark val="none"/>
        <c:minorTickMark val="none"/>
        <c:tickLblPos val="none"/>
        <c:crossAx val="159707904"/>
        <c:crosses val="autoZero"/>
        <c:auto val="1"/>
        <c:lblOffset val="100"/>
        <c:baseTimeUnit val="years"/>
      </c:dateAx>
      <c:valAx>
        <c:axId val="159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389.31</c:v>
                </c:pt>
                <c:pt idx="1">
                  <c:v>338.69</c:v>
                </c:pt>
                <c:pt idx="2">
                  <c:v>344.11</c:v>
                </c:pt>
                <c:pt idx="3">
                  <c:v>448.39</c:v>
                </c:pt>
                <c:pt idx="4">
                  <c:v>412.92</c:v>
                </c:pt>
              </c:numCache>
            </c:numRef>
          </c:val>
        </c:ser>
        <c:dLbls>
          <c:showLegendKey val="0"/>
          <c:showVal val="0"/>
          <c:showCatName val="0"/>
          <c:showSerName val="0"/>
          <c:showPercent val="0"/>
          <c:showBubbleSize val="0"/>
        </c:dLbls>
        <c:gapWidth val="150"/>
        <c:axId val="192354176"/>
        <c:axId val="192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ser>
        <c:dLbls>
          <c:showLegendKey val="0"/>
          <c:showVal val="0"/>
          <c:showCatName val="0"/>
          <c:showSerName val="0"/>
          <c:showPercent val="0"/>
          <c:showBubbleSize val="0"/>
        </c:dLbls>
        <c:marker val="1"/>
        <c:smooth val="0"/>
        <c:axId val="192354176"/>
        <c:axId val="192363520"/>
      </c:lineChart>
      <c:dateAx>
        <c:axId val="192354176"/>
        <c:scaling>
          <c:orientation val="minMax"/>
        </c:scaling>
        <c:delete val="1"/>
        <c:axPos val="b"/>
        <c:numFmt formatCode="ge" sourceLinked="1"/>
        <c:majorTickMark val="none"/>
        <c:minorTickMark val="none"/>
        <c:tickLblPos val="none"/>
        <c:crossAx val="192363520"/>
        <c:crosses val="autoZero"/>
        <c:auto val="1"/>
        <c:lblOffset val="100"/>
        <c:baseTimeUnit val="years"/>
      </c:dateAx>
      <c:valAx>
        <c:axId val="192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日高川町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G3</v>
      </c>
      <c r="X8" s="70"/>
      <c r="Y8" s="70"/>
      <c r="Z8" s="70"/>
      <c r="AA8" s="70"/>
      <c r="AB8" s="70"/>
      <c r="AC8" s="70"/>
      <c r="AD8" s="3"/>
      <c r="AE8" s="3"/>
      <c r="AF8" s="3"/>
      <c r="AG8" s="3"/>
      <c r="AH8" s="3"/>
      <c r="AI8" s="3"/>
      <c r="AJ8" s="3"/>
      <c r="AK8" s="3"/>
      <c r="AL8" s="64">
        <f>データ!R6</f>
        <v>10279</v>
      </c>
      <c r="AM8" s="64"/>
      <c r="AN8" s="64"/>
      <c r="AO8" s="64"/>
      <c r="AP8" s="64"/>
      <c r="AQ8" s="64"/>
      <c r="AR8" s="64"/>
      <c r="AS8" s="64"/>
      <c r="AT8" s="63">
        <f>データ!S6</f>
        <v>331.59</v>
      </c>
      <c r="AU8" s="63"/>
      <c r="AV8" s="63"/>
      <c r="AW8" s="63"/>
      <c r="AX8" s="63"/>
      <c r="AY8" s="63"/>
      <c r="AZ8" s="63"/>
      <c r="BA8" s="63"/>
      <c r="BB8" s="63">
        <f>データ!T6</f>
        <v>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0.83</v>
      </c>
      <c r="Q10" s="63"/>
      <c r="R10" s="63"/>
      <c r="S10" s="63"/>
      <c r="T10" s="63"/>
      <c r="U10" s="63"/>
      <c r="V10" s="63"/>
      <c r="W10" s="63">
        <f>データ!P6</f>
        <v>100</v>
      </c>
      <c r="X10" s="63"/>
      <c r="Y10" s="63"/>
      <c r="Z10" s="63"/>
      <c r="AA10" s="63"/>
      <c r="AB10" s="63"/>
      <c r="AC10" s="63"/>
      <c r="AD10" s="64">
        <f>データ!Q6</f>
        <v>4000</v>
      </c>
      <c r="AE10" s="64"/>
      <c r="AF10" s="64"/>
      <c r="AG10" s="64"/>
      <c r="AH10" s="64"/>
      <c r="AI10" s="64"/>
      <c r="AJ10" s="64"/>
      <c r="AK10" s="2"/>
      <c r="AL10" s="64">
        <f>データ!U6</f>
        <v>85</v>
      </c>
      <c r="AM10" s="64"/>
      <c r="AN10" s="64"/>
      <c r="AO10" s="64"/>
      <c r="AP10" s="64"/>
      <c r="AQ10" s="64"/>
      <c r="AR10" s="64"/>
      <c r="AS10" s="64"/>
      <c r="AT10" s="63">
        <f>データ!V6</f>
        <v>7.0000000000000007E-2</v>
      </c>
      <c r="AU10" s="63"/>
      <c r="AV10" s="63"/>
      <c r="AW10" s="63"/>
      <c r="AX10" s="63"/>
      <c r="AY10" s="63"/>
      <c r="AZ10" s="63"/>
      <c r="BA10" s="63"/>
      <c r="BB10" s="63">
        <f>データ!W6</f>
        <v>1214.29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303925</v>
      </c>
      <c r="D6" s="31">
        <f t="shared" si="3"/>
        <v>47</v>
      </c>
      <c r="E6" s="31">
        <f t="shared" si="3"/>
        <v>17</v>
      </c>
      <c r="F6" s="31">
        <f t="shared" si="3"/>
        <v>7</v>
      </c>
      <c r="G6" s="31">
        <f t="shared" si="3"/>
        <v>0</v>
      </c>
      <c r="H6" s="31" t="str">
        <f t="shared" si="3"/>
        <v>和歌山県　日高川町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0.83</v>
      </c>
      <c r="P6" s="32">
        <f t="shared" si="3"/>
        <v>100</v>
      </c>
      <c r="Q6" s="32">
        <f t="shared" si="3"/>
        <v>4000</v>
      </c>
      <c r="R6" s="32">
        <f t="shared" si="3"/>
        <v>10279</v>
      </c>
      <c r="S6" s="32">
        <f t="shared" si="3"/>
        <v>331.59</v>
      </c>
      <c r="T6" s="32">
        <f t="shared" si="3"/>
        <v>31</v>
      </c>
      <c r="U6" s="32">
        <f t="shared" si="3"/>
        <v>85</v>
      </c>
      <c r="V6" s="32">
        <f t="shared" si="3"/>
        <v>7.0000000000000007E-2</v>
      </c>
      <c r="W6" s="32">
        <f t="shared" si="3"/>
        <v>1214.29</v>
      </c>
      <c r="X6" s="33">
        <f>IF(X7="",NA(),X7)</f>
        <v>87.87</v>
      </c>
      <c r="Y6" s="33">
        <f t="shared" ref="Y6:AG6" si="4">IF(Y7="",NA(),Y7)</f>
        <v>91.28</v>
      </c>
      <c r="Z6" s="33">
        <f t="shared" si="4"/>
        <v>88.37</v>
      </c>
      <c r="AA6" s="33">
        <f t="shared" si="4"/>
        <v>69.2</v>
      </c>
      <c r="AB6" s="33">
        <f t="shared" si="4"/>
        <v>73.86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1775.02</v>
      </c>
      <c r="BK6" s="33">
        <f t="shared" si="7"/>
        <v>1844.55</v>
      </c>
      <c r="BL6" s="33">
        <f t="shared" si="7"/>
        <v>1364.98</v>
      </c>
      <c r="BM6" s="33">
        <f t="shared" si="7"/>
        <v>1105.04</v>
      </c>
      <c r="BN6" s="33">
        <f t="shared" si="7"/>
        <v>1403.1</v>
      </c>
      <c r="BO6" s="32" t="str">
        <f>IF(BO7="","",IF(BO7="-","【-】","【"&amp;SUBSTITUTE(TEXT(BO7,"#,##0.00"),"-","△")&amp;"】"))</f>
        <v>【1,247.32】</v>
      </c>
      <c r="BP6" s="33">
        <f>IF(BP7="",NA(),BP7)</f>
        <v>52.96</v>
      </c>
      <c r="BQ6" s="33">
        <f t="shared" ref="BQ6:BY6" si="8">IF(BQ7="",NA(),BQ7)</f>
        <v>59.53</v>
      </c>
      <c r="BR6" s="33">
        <f t="shared" si="8"/>
        <v>58.86</v>
      </c>
      <c r="BS6" s="33">
        <f t="shared" si="8"/>
        <v>47.1</v>
      </c>
      <c r="BT6" s="33">
        <f t="shared" si="8"/>
        <v>52.61</v>
      </c>
      <c r="BU6" s="33">
        <f t="shared" si="8"/>
        <v>24.18</v>
      </c>
      <c r="BV6" s="33">
        <f t="shared" si="8"/>
        <v>22.93</v>
      </c>
      <c r="BW6" s="33">
        <f t="shared" si="8"/>
        <v>24.22</v>
      </c>
      <c r="BX6" s="33">
        <f t="shared" si="8"/>
        <v>16.18</v>
      </c>
      <c r="BY6" s="33">
        <f t="shared" si="8"/>
        <v>17.22</v>
      </c>
      <c r="BZ6" s="32" t="str">
        <f>IF(BZ7="","",IF(BZ7="-","【-】","【"&amp;SUBSTITUTE(TEXT(BZ7,"#,##0.00"),"-","△")&amp;"】"))</f>
        <v>【29.13】</v>
      </c>
      <c r="CA6" s="33">
        <f>IF(CA7="",NA(),CA7)</f>
        <v>389.31</v>
      </c>
      <c r="CB6" s="33">
        <f t="shared" ref="CB6:CJ6" si="9">IF(CB7="",NA(),CB7)</f>
        <v>338.69</v>
      </c>
      <c r="CC6" s="33">
        <f t="shared" si="9"/>
        <v>344.11</v>
      </c>
      <c r="CD6" s="33">
        <f t="shared" si="9"/>
        <v>448.39</v>
      </c>
      <c r="CE6" s="33">
        <f t="shared" si="9"/>
        <v>412.92</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60.61</v>
      </c>
      <c r="CM6" s="33">
        <f t="shared" ref="CM6:CU6" si="10">IF(CM7="",NA(),CM7)</f>
        <v>60.61</v>
      </c>
      <c r="CN6" s="33">
        <f t="shared" si="10"/>
        <v>60.61</v>
      </c>
      <c r="CO6" s="33">
        <f t="shared" si="10"/>
        <v>60.61</v>
      </c>
      <c r="CP6" s="33">
        <f t="shared" si="10"/>
        <v>60.61</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97.94</v>
      </c>
      <c r="CX6" s="33">
        <f t="shared" ref="CX6:DF6" si="11">IF(CX7="",NA(),CX7)</f>
        <v>100</v>
      </c>
      <c r="CY6" s="33">
        <f t="shared" si="11"/>
        <v>100</v>
      </c>
      <c r="CZ6" s="33">
        <f t="shared" si="11"/>
        <v>100</v>
      </c>
      <c r="DA6" s="33">
        <f t="shared" si="11"/>
        <v>100</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303925</v>
      </c>
      <c r="D7" s="35">
        <v>47</v>
      </c>
      <c r="E7" s="35">
        <v>17</v>
      </c>
      <c r="F7" s="35">
        <v>7</v>
      </c>
      <c r="G7" s="35">
        <v>0</v>
      </c>
      <c r="H7" s="35" t="s">
        <v>96</v>
      </c>
      <c r="I7" s="35" t="s">
        <v>97</v>
      </c>
      <c r="J7" s="35" t="s">
        <v>98</v>
      </c>
      <c r="K7" s="35" t="s">
        <v>99</v>
      </c>
      <c r="L7" s="35" t="s">
        <v>100</v>
      </c>
      <c r="M7" s="36" t="s">
        <v>101</v>
      </c>
      <c r="N7" s="36" t="s">
        <v>102</v>
      </c>
      <c r="O7" s="36">
        <v>0.83</v>
      </c>
      <c r="P7" s="36">
        <v>100</v>
      </c>
      <c r="Q7" s="36">
        <v>4000</v>
      </c>
      <c r="R7" s="36">
        <v>10279</v>
      </c>
      <c r="S7" s="36">
        <v>331.59</v>
      </c>
      <c r="T7" s="36">
        <v>31</v>
      </c>
      <c r="U7" s="36">
        <v>85</v>
      </c>
      <c r="V7" s="36">
        <v>7.0000000000000007E-2</v>
      </c>
      <c r="W7" s="36">
        <v>1214.29</v>
      </c>
      <c r="X7" s="36">
        <v>87.87</v>
      </c>
      <c r="Y7" s="36">
        <v>91.28</v>
      </c>
      <c r="Z7" s="36">
        <v>88.37</v>
      </c>
      <c r="AA7" s="36">
        <v>69.2</v>
      </c>
      <c r="AB7" s="36">
        <v>73.86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1775.02</v>
      </c>
      <c r="BK7" s="36">
        <v>1844.55</v>
      </c>
      <c r="BL7" s="36">
        <v>1364.98</v>
      </c>
      <c r="BM7" s="36">
        <v>1105.04</v>
      </c>
      <c r="BN7" s="36">
        <v>1403.1</v>
      </c>
      <c r="BO7" s="36">
        <v>1247.32</v>
      </c>
      <c r="BP7" s="36">
        <v>52.96</v>
      </c>
      <c r="BQ7" s="36">
        <v>59.53</v>
      </c>
      <c r="BR7" s="36">
        <v>58.86</v>
      </c>
      <c r="BS7" s="36">
        <v>47.1</v>
      </c>
      <c r="BT7" s="36">
        <v>52.61</v>
      </c>
      <c r="BU7" s="36">
        <v>24.18</v>
      </c>
      <c r="BV7" s="36">
        <v>22.93</v>
      </c>
      <c r="BW7" s="36">
        <v>24.22</v>
      </c>
      <c r="BX7" s="36">
        <v>16.18</v>
      </c>
      <c r="BY7" s="36">
        <v>17.22</v>
      </c>
      <c r="BZ7" s="36">
        <v>29.13</v>
      </c>
      <c r="CA7" s="36">
        <v>389.31</v>
      </c>
      <c r="CB7" s="36">
        <v>338.69</v>
      </c>
      <c r="CC7" s="36">
        <v>344.11</v>
      </c>
      <c r="CD7" s="36">
        <v>448.39</v>
      </c>
      <c r="CE7" s="36">
        <v>412.92</v>
      </c>
      <c r="CF7" s="36">
        <v>688.75</v>
      </c>
      <c r="CG7" s="36">
        <v>690.86</v>
      </c>
      <c r="CH7" s="36">
        <v>634.67999999999995</v>
      </c>
      <c r="CI7" s="36">
        <v>1021.89</v>
      </c>
      <c r="CJ7" s="36">
        <v>1000.83</v>
      </c>
      <c r="CK7" s="36">
        <v>609.16999999999996</v>
      </c>
      <c r="CL7" s="36">
        <v>60.61</v>
      </c>
      <c r="CM7" s="36">
        <v>60.61</v>
      </c>
      <c r="CN7" s="36">
        <v>60.61</v>
      </c>
      <c r="CO7" s="36">
        <v>60.61</v>
      </c>
      <c r="CP7" s="36">
        <v>60.61</v>
      </c>
      <c r="CQ7" s="36">
        <v>44.28</v>
      </c>
      <c r="CR7" s="36">
        <v>47.83</v>
      </c>
      <c r="CS7" s="36">
        <v>43.91</v>
      </c>
      <c r="CT7" s="36">
        <v>37.270000000000003</v>
      </c>
      <c r="CU7" s="36">
        <v>37.14</v>
      </c>
      <c r="CV7" s="36">
        <v>48.43</v>
      </c>
      <c r="CW7" s="36">
        <v>97.94</v>
      </c>
      <c r="CX7" s="36">
        <v>100</v>
      </c>
      <c r="CY7" s="36">
        <v>100</v>
      </c>
      <c r="CZ7" s="36">
        <v>100</v>
      </c>
      <c r="DA7" s="36">
        <v>100</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2017-02-08T03:19:45Z</dcterms:created>
  <dcterms:modified xsi:type="dcterms:W3CDTF">2017-02-13T06:41:52Z</dcterms:modified>
</cp:coreProperties>
</file>