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<sst xmlns="http://schemas.openxmlformats.org/spreadsheetml/2006/main" count="221" uniqueCount="111">
  <si>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</si>
  <si>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</si>
  <si>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</si>
  <si>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</si>
  <si>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</si>
  <si>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</si>
  <si>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</si>
  <si>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</si>
  <si>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</si>
  <si>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</si>
  <si>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</si>
  <si>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</si>
  <si>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</si>
  <si>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</si>
  <si>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</si>
  <si>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</si>
  <si>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</si>
  <si>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</si>
  <si>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</si>
  <si>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</si>
  <si>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</si>
  <si>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</si>
  <si>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</si>
  <si>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</si>
  <si>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</si>
  <si>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</si>
  <si>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</si>
  <si>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</si>
  <si>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</si>
  <si>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</si>
  <si>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</si>
  <si>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</si>
  <si>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</si>
  <si>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</si>
  <si>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</si>
  <si>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</si>
  <si>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</si>
  <si>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</si>
  <si>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</si>
  <si>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</si>
  <si>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</si>
  <si>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</si>
  <si>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</si>
  <si>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</si>
  <si>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</si>
  <si>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</si>
  <si>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</si>
  <si>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</si>
  <si>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</si>
  <si>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</si>
  <si>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</si>
  <si>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</si>
  <si>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</si>
  <si>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</si>
  <si>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</si>
  <si>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</si>
  <si>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</si>
  <si>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</si>
  <si>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</si>
  <si>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</si>
  <si>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</si>
  <si>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</si>
  <si>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</si>
  <si>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</si>
  <si>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</si>
  <si>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</si>
  <si>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</si>
  <si>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</si>
  <si>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</si>
  <si>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</si>
  <si>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</si>
  <si>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</si>
  <si>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</si>
  <si>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</si>
  <si>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</si>
  <si>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</si>
  <si>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</si>
  <si>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</si>
  <si>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</si>
  <si>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</si>
  <si>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</si>
  <si>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</si>
  <si>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</si>
  <si>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</si>
  <si>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</si>
  <si>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</si>
  <si>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</si>
  <si>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</si>
  <si>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</si>
  <si>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</si>
  <si>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</si>
  <si>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</si>
  <si>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</si>
  <si>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</si>
  <si>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</si>
  <si>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</si>
  <si>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</si>
  <si>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</si>
  <si>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</si>
  <si>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</si>
  <si>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</si>
  <si>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</si>
  <si>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</si>
  <si>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</si>
  <si>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</si>
  <si>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</si>
  <si>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</si>
  <si>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</si>
  <si>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密度の少ない当町においては管路施設等の建設事業費がかさんだ結果、収入に対する企業債残高は低下傾向にあるものの、依然として類似団体よりも高い傾向にある。また、汚水処理に係るコストが類似団体よりも高い状態が続いており、施設利用率は増加傾向にあるものの、①収益的収支比率は平成２５年度を除き100％未満となっており、コスト削減など一層の経営改善を図っていくことが必要である。</t>
    <rPh sb="1" eb="3">
      <t>ジンコウ</t>
    </rPh>
    <rPh sb="3" eb="5">
      <t>ミツド</t>
    </rPh>
    <rPh sb="6" eb="7">
      <t>スク</t>
    </rPh>
    <rPh sb="9" eb="11">
      <t>トウチョウ</t>
    </rPh>
    <rPh sb="16" eb="18">
      <t>カンロ</t>
    </rPh>
    <rPh sb="18" eb="20">
      <t>シセツ</t>
    </rPh>
    <rPh sb="20" eb="21">
      <t>トウ</t>
    </rPh>
    <rPh sb="22" eb="24">
      <t>ケンセツ</t>
    </rPh>
    <rPh sb="24" eb="27">
      <t>ジギョウヒ</t>
    </rPh>
    <rPh sb="32" eb="34">
      <t>ケッカ</t>
    </rPh>
    <rPh sb="35" eb="37">
      <t>シュウニュウ</t>
    </rPh>
    <rPh sb="38" eb="39">
      <t>タイ</t>
    </rPh>
    <rPh sb="41" eb="43">
      <t>キギョウ</t>
    </rPh>
    <rPh sb="43" eb="44">
      <t>サイ</t>
    </rPh>
    <rPh sb="44" eb="46">
      <t>ザンダカ</t>
    </rPh>
    <rPh sb="47" eb="49">
      <t>テイカ</t>
    </rPh>
    <rPh sb="49" eb="51">
      <t>ケイコウ</t>
    </rPh>
    <rPh sb="58" eb="60">
      <t>イゼン</t>
    </rPh>
    <rPh sb="63" eb="65">
      <t>ルイジ</t>
    </rPh>
    <rPh sb="65" eb="67">
      <t>ダンタイ</t>
    </rPh>
    <rPh sb="70" eb="71">
      <t>タカ</t>
    </rPh>
    <rPh sb="72" eb="74">
      <t>ケイコウ</t>
    </rPh>
    <rPh sb="81" eb="83">
      <t>オスイ</t>
    </rPh>
    <rPh sb="83" eb="85">
      <t>ショリ</t>
    </rPh>
    <rPh sb="86" eb="87">
      <t>カカ</t>
    </rPh>
    <rPh sb="92" eb="94">
      <t>ルイジ</t>
    </rPh>
    <rPh sb="94" eb="96">
      <t>ダンタイ</t>
    </rPh>
    <rPh sb="99" eb="100">
      <t>タカ</t>
    </rPh>
    <rPh sb="101" eb="103">
      <t>ジョウタイ</t>
    </rPh>
    <rPh sb="104" eb="105">
      <t>ツヅ</t>
    </rPh>
    <rPh sb="110" eb="112">
      <t>シセツ</t>
    </rPh>
    <rPh sb="112" eb="115">
      <t>リヨウリツ</t>
    </rPh>
    <rPh sb="116" eb="118">
      <t>ゾウカ</t>
    </rPh>
    <rPh sb="118" eb="120">
      <t>ケイコウ</t>
    </rPh>
    <rPh sb="128" eb="131">
      <t>シュウエキテキ</t>
    </rPh>
    <rPh sb="131" eb="133">
      <t>シュウシ</t>
    </rPh>
    <rPh sb="133" eb="135">
      <t>ヒリツ</t>
    </rPh>
    <rPh sb="136" eb="138">
      <t>ヘイセイ</t>
    </rPh>
    <rPh sb="140" eb="142">
      <t>ネンド</t>
    </rPh>
    <rPh sb="143" eb="144">
      <t>ノゾ</t>
    </rPh>
    <rPh sb="149" eb="151">
      <t>ミマン</t>
    </rPh>
    <rPh sb="161" eb="163">
      <t>サクゲン</t>
    </rPh>
    <rPh sb="165" eb="167">
      <t>イッソウ</t>
    </rPh>
    <rPh sb="168" eb="170">
      <t>ケイエイ</t>
    </rPh>
    <rPh sb="170" eb="172">
      <t>カイゼン</t>
    </rPh>
    <rPh sb="173" eb="174">
      <t>ハカ</t>
    </rPh>
    <rPh sb="181" eb="183">
      <t>ヒツヨウ</t>
    </rPh>
    <phoneticPr fontId="4"/>
  </si>
  <si>
    <t>　供用開始から６年が経過した段階であり、まだ老朽化には至っていないものの、今後、維持費や更新費用が増加していくことが予想されるため、将来の費用を見込んだ経営努力が必要である。</t>
    <rPh sb="1" eb="3">
      <t>キョウヨウ</t>
    </rPh>
    <rPh sb="3" eb="5">
      <t>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</si>
  <si>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類似団体平均より高い⑥汚水処理原価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ルイジ</t>
    </rPh>
    <rPh sb="124" eb="126">
      <t>ダンタイ</t>
    </rPh>
    <rPh sb="126" eb="128">
      <t>ヘイキン</t>
    </rPh>
    <rPh sb="130" eb="131">
      <t>タカ</t>
    </rPh>
    <rPh sb="133" eb="135">
      <t>オスイ</t>
    </rPh>
    <rPh sb="140" eb="142">
      <t>サクゲン</t>
    </rPh>
    <rPh sb="145" eb="147">
      <t>ケンゼン</t>
    </rPh>
    <rPh sb="148" eb="150">
      <t>ケイエイ</t>
    </rPh>
    <rPh sb="150" eb="152">
      <t>タイシツ</t>
    </rPh>
    <rPh sb="153" eb="155">
      <t>メザ</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</si>
</sst>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933568"/>
        <c:axId val="559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5933568"/>
        <c:axId val="55935744"/>
      </c:lineChart>
      <c:dateAx>
        <c:axId val="55933568"/>
        <c:scaling>
          <c:orientation val="minMax"/>
        </c:scaling>
        <c:delete val="1"/>
        <c:axPos val="b"/>
        <c:numFmt formatCode="ge" sourceLinked="1"/>
        <c:majorTickMark val="none"/>
        <c:minorTickMark val="none"/>
        <c:tickLblPos val="none"/>
        <c:crossAx val="55935744"/>
        <c:crosses val="autoZero"/>
        <c:auto val="1"/>
        <c:lblOffset val="100"/>
        <c:baseTimeUnit val="years"/>
      </c:dateAx>
      <c:valAx>
        <c:axId val="559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c:v>
                </c:pt>
                <c:pt idx="1">
                  <c:v>42.23</c:v>
                </c:pt>
                <c:pt idx="2">
                  <c:v>43.85</c:v>
                </c:pt>
                <c:pt idx="3">
                  <c:v>46.08</c:v>
                </c:pt>
                <c:pt idx="4">
                  <c:v>48.51</c:v>
                </c:pt>
              </c:numCache>
            </c:numRef>
          </c:val>
        </c:ser>
        <c:dLbls>
          <c:showLegendKey val="0"/>
          <c:showVal val="0"/>
          <c:showCatName val="0"/>
          <c:showSerName val="0"/>
          <c:showPercent val="0"/>
          <c:showBubbleSize val="0"/>
        </c:dLbls>
        <c:gapWidth val="150"/>
        <c:axId val="193708032"/>
        <c:axId val="1937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93708032"/>
        <c:axId val="193711488"/>
      </c:lineChart>
      <c:dateAx>
        <c:axId val="193708032"/>
        <c:scaling>
          <c:orientation val="minMax"/>
        </c:scaling>
        <c:delete val="1"/>
        <c:axPos val="b"/>
        <c:numFmt formatCode="ge" sourceLinked="1"/>
        <c:majorTickMark val="none"/>
        <c:minorTickMark val="none"/>
        <c:tickLblPos val="none"/>
        <c:crossAx val="193711488"/>
        <c:crosses val="autoZero"/>
        <c:auto val="1"/>
        <c:lblOffset val="100"/>
        <c:baseTimeUnit val="years"/>
      </c:dateAx>
      <c:valAx>
        <c:axId val="1937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54.7</c:v>
                </c:pt>
                <c:pt idx="1">
                  <c:v>57.06</c:v>
                </c:pt>
                <c:pt idx="2">
                  <c:v>57.41</c:v>
                </c:pt>
                <c:pt idx="3">
                  <c:v>60.13</c:v>
                </c:pt>
                <c:pt idx="4">
                  <c:v>61.25</c:v>
                </c:pt>
              </c:numCache>
            </c:numRef>
          </c:val>
        </c:ser>
        <c:dLbls>
          <c:showLegendKey val="0"/>
          <c:showVal val="0"/>
          <c:showCatName val="0"/>
          <c:showSerName val="0"/>
          <c:showPercent val="0"/>
          <c:showBubbleSize val="0"/>
        </c:dLbls>
        <c:gapWidth val="150"/>
        <c:axId val="194648704"/>
        <c:axId val="1956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94648704"/>
        <c:axId val="195617920"/>
      </c:lineChart>
      <c:dateAx>
        <c:axId val="194648704"/>
        <c:scaling>
          <c:orientation val="minMax"/>
        </c:scaling>
        <c:delete val="1"/>
        <c:axPos val="b"/>
        <c:numFmt formatCode="ge" sourceLinked="1"/>
        <c:majorTickMark val="none"/>
        <c:minorTickMark val="none"/>
        <c:tickLblPos val="none"/>
        <c:crossAx val="195617920"/>
        <c:crosses val="autoZero"/>
        <c:auto val="1"/>
        <c:lblOffset val="100"/>
        <c:baseTimeUnit val="years"/>
      </c:dateAx>
      <c:valAx>
        <c:axId val="195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84.67</c:v>
                </c:pt>
                <c:pt idx="1">
                  <c:v>96.64</c:v>
                </c:pt>
                <c:pt idx="2">
                  <c:v>102.58</c:v>
                </c:pt>
                <c:pt idx="3">
                  <c:v>87.26</c:v>
                </c:pt>
                <c:pt idx="4">
                  <c:v>86.64</c:v>
                </c:pt>
              </c:numCache>
            </c:numRef>
          </c:val>
        </c:ser>
        <c:dLbls>
          <c:showLegendKey val="0"/>
          <c:showVal val="0"/>
          <c:showCatName val="0"/>
          <c:showSerName val="0"/>
          <c:showPercent val="0"/>
          <c:showBubbleSize val="0"/>
        </c:dLbls>
        <c:gapWidth val="150"/>
        <c:axId val="55949568"/>
        <c:axId val="559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49568"/>
        <c:axId val="55961088"/>
      </c:lineChart>
      <c:dateAx>
        <c:axId val="55949568"/>
        <c:scaling>
          <c:orientation val="minMax"/>
        </c:scaling>
        <c:delete val="1"/>
        <c:axPos val="b"/>
        <c:numFmt formatCode="ge" sourceLinked="1"/>
        <c:majorTickMark val="none"/>
        <c:minorTickMark val="none"/>
        <c:tickLblPos val="none"/>
        <c:crossAx val="55961088"/>
        <c:crosses val="autoZero"/>
        <c:auto val="1"/>
        <c:lblOffset val="100"/>
        <c:baseTimeUnit val="years"/>
      </c:dateAx>
      <c:valAx>
        <c:axId val="559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78496"/>
        <c:axId val="563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78496"/>
        <c:axId val="56381440"/>
      </c:lineChart>
      <c:dateAx>
        <c:axId val="56378496"/>
        <c:scaling>
          <c:orientation val="minMax"/>
        </c:scaling>
        <c:delete val="1"/>
        <c:axPos val="b"/>
        <c:numFmt formatCode="ge" sourceLinked="1"/>
        <c:majorTickMark val="none"/>
        <c:minorTickMark val="none"/>
        <c:tickLblPos val="none"/>
        <c:crossAx val="56381440"/>
        <c:crosses val="autoZero"/>
        <c:auto val="1"/>
        <c:lblOffset val="100"/>
        <c:baseTimeUnit val="years"/>
      </c:dateAx>
      <c:valAx>
        <c:axId val="563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31008"/>
        <c:axId val="57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31008"/>
        <c:axId val="57133312"/>
      </c:lineChart>
      <c:dateAx>
        <c:axId val="57131008"/>
        <c:scaling>
          <c:orientation val="minMax"/>
        </c:scaling>
        <c:delete val="1"/>
        <c:axPos val="b"/>
        <c:numFmt formatCode="ge" sourceLinked="1"/>
        <c:majorTickMark val="none"/>
        <c:minorTickMark val="none"/>
        <c:tickLblPos val="none"/>
        <c:crossAx val="57133312"/>
        <c:crosses val="autoZero"/>
        <c:auto val="1"/>
        <c:lblOffset val="100"/>
        <c:baseTimeUnit val="years"/>
      </c:dateAx>
      <c:valAx>
        <c:axId val="57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47328"/>
        <c:axId val="1289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47328"/>
        <c:axId val="128949248"/>
      </c:lineChart>
      <c:dateAx>
        <c:axId val="128947328"/>
        <c:scaling>
          <c:orientation val="minMax"/>
        </c:scaling>
        <c:delete val="1"/>
        <c:axPos val="b"/>
        <c:numFmt formatCode="ge" sourceLinked="1"/>
        <c:majorTickMark val="none"/>
        <c:minorTickMark val="none"/>
        <c:tickLblPos val="none"/>
        <c:crossAx val="128949248"/>
        <c:crosses val="autoZero"/>
        <c:auto val="1"/>
        <c:lblOffset val="100"/>
        <c:baseTimeUnit val="years"/>
      </c:dateAx>
      <c:valAx>
        <c:axId val="128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52032"/>
        <c:axId val="1573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52032"/>
        <c:axId val="157398528"/>
      </c:lineChart>
      <c:dateAx>
        <c:axId val="156252032"/>
        <c:scaling>
          <c:orientation val="minMax"/>
        </c:scaling>
        <c:delete val="1"/>
        <c:axPos val="b"/>
        <c:numFmt formatCode="ge" sourceLinked="1"/>
        <c:majorTickMark val="none"/>
        <c:minorTickMark val="none"/>
        <c:tickLblPos val="none"/>
        <c:crossAx val="157398528"/>
        <c:crosses val="autoZero"/>
        <c:auto val="1"/>
        <c:lblOffset val="100"/>
        <c:baseTimeUnit val="years"/>
      </c:dateAx>
      <c:valAx>
        <c:axId val="1573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2119.08</c:v>
                </c:pt>
                <c:pt idx="1">
                  <c:v>1719.94</c:v>
                </c:pt>
                <c:pt idx="2">
                  <c:v>1433.44</c:v>
                </c:pt>
                <c:pt idx="3">
                  <c:v>1436.55</c:v>
                </c:pt>
                <c:pt idx="4">
                  <c:v>1288.1300000000001</c:v>
                </c:pt>
              </c:numCache>
            </c:numRef>
          </c:val>
        </c:ser>
        <c:dLbls>
          <c:showLegendKey val="0"/>
          <c:showVal val="0"/>
          <c:showCatName val="0"/>
          <c:showSerName val="0"/>
          <c:showPercent val="0"/>
          <c:showBubbleSize val="0"/>
        </c:dLbls>
        <c:gapWidth val="150"/>
        <c:axId val="159357184"/>
        <c:axId val="1594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59357184"/>
        <c:axId val="159457664"/>
      </c:lineChart>
      <c:dateAx>
        <c:axId val="159357184"/>
        <c:scaling>
          <c:orientation val="minMax"/>
        </c:scaling>
        <c:delete val="1"/>
        <c:axPos val="b"/>
        <c:numFmt formatCode="ge" sourceLinked="1"/>
        <c:majorTickMark val="none"/>
        <c:minorTickMark val="none"/>
        <c:tickLblPos val="none"/>
        <c:crossAx val="159457664"/>
        <c:crosses val="autoZero"/>
        <c:auto val="1"/>
        <c:lblOffset val="100"/>
        <c:baseTimeUnit val="years"/>
      </c:dateAx>
      <c:valAx>
        <c:axId val="1594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39.18</c:v>
                </c:pt>
                <c:pt idx="1">
                  <c:v>43.62</c:v>
                </c:pt>
                <c:pt idx="2">
                  <c:v>42.92</c:v>
                </c:pt>
                <c:pt idx="3">
                  <c:v>41.81</c:v>
                </c:pt>
                <c:pt idx="4">
                  <c:v>47.41</c:v>
                </c:pt>
              </c:numCache>
            </c:numRef>
          </c:val>
        </c:ser>
        <c:dLbls>
          <c:showLegendKey val="0"/>
          <c:showVal val="0"/>
          <c:showCatName val="0"/>
          <c:showSerName val="0"/>
          <c:showPercent val="0"/>
          <c:showBubbleSize val="0"/>
        </c:dLbls>
        <c:gapWidth val="150"/>
        <c:axId val="159746304"/>
        <c:axId val="183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59746304"/>
        <c:axId val="183687808"/>
      </c:lineChart>
      <c:dateAx>
        <c:axId val="159746304"/>
        <c:scaling>
          <c:orientation val="minMax"/>
        </c:scaling>
        <c:delete val="1"/>
        <c:axPos val="b"/>
        <c:numFmt formatCode="ge" sourceLinked="1"/>
        <c:majorTickMark val="none"/>
        <c:minorTickMark val="none"/>
        <c:tickLblPos val="none"/>
        <c:crossAx val="183687808"/>
        <c:crosses val="autoZero"/>
        <c:auto val="1"/>
        <c:lblOffset val="100"/>
        <c:baseTimeUnit val="years"/>
      </c:dateAx>
      <c:valAx>
        <c:axId val="183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536.05999999999995</c:v>
                </c:pt>
                <c:pt idx="1">
                  <c:v>480.99</c:v>
                </c:pt>
                <c:pt idx="2">
                  <c:v>489.22</c:v>
                </c:pt>
                <c:pt idx="3">
                  <c:v>515.47</c:v>
                </c:pt>
                <c:pt idx="4">
                  <c:v>453.89</c:v>
                </c:pt>
              </c:numCache>
            </c:numRef>
          </c:val>
        </c:ser>
        <c:dLbls>
          <c:showLegendKey val="0"/>
          <c:showVal val="0"/>
          <c:showCatName val="0"/>
          <c:showSerName val="0"/>
          <c:showPercent val="0"/>
          <c:showBubbleSize val="0"/>
        </c:dLbls>
        <c:gapWidth val="150"/>
        <c:axId val="192374656"/>
        <c:axId val="192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92374656"/>
        <c:axId val="192401408"/>
      </c:lineChart>
      <c:dateAx>
        <c:axId val="192374656"/>
        <c:scaling>
          <c:orientation val="minMax"/>
        </c:scaling>
        <c:delete val="1"/>
        <c:axPos val="b"/>
        <c:numFmt formatCode="ge" sourceLinked="1"/>
        <c:majorTickMark val="none"/>
        <c:minorTickMark val="none"/>
        <c:tickLblPos val="none"/>
        <c:crossAx val="192401408"/>
        <c:crosses val="autoZero"/>
        <c:auto val="1"/>
        <c:lblOffset val="100"/>
        <c:baseTimeUnit val="years"/>
      </c:dateAx>
      <c:valAx>
        <c:axId val="192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日高町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7928</v>
      </c>
      <c r="AM8" s="64"/>
      <c r="AN8" s="64"/>
      <c r="AO8" s="64"/>
      <c r="AP8" s="64"/>
      <c r="AQ8" s="64"/>
      <c r="AR8" s="64"/>
      <c r="AS8" s="64"/>
      <c r="AT8" s="63">
        <f>データ!S6</f>
        <v>46.19</v>
      </c>
      <c r="AU8" s="63"/>
      <c r="AV8" s="63"/>
      <c r="AW8" s="63"/>
      <c r="AX8" s="63"/>
      <c r="AY8" s="63"/>
      <c r="AZ8" s="63"/>
      <c r="BA8" s="63"/>
      <c r="BB8" s="63">
        <f>データ!T6</f>
        <v>171.64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52.41</v>
      </c>
      <c r="Q10" s="63"/>
      <c r="R10" s="63"/>
      <c r="S10" s="63"/>
      <c r="T10" s="63"/>
      <c r="U10" s="63"/>
      <c r="V10" s="63"/>
      <c r="W10" s="63">
        <f>データ!P6</f>
        <v>100</v>
      </c>
      <c r="X10" s="63"/>
      <c r="Y10" s="63"/>
      <c r="Z10" s="63"/>
      <c r="AA10" s="63"/>
      <c r="AB10" s="63"/>
      <c r="AC10" s="63"/>
      <c r="AD10" s="64">
        <f>データ!Q6</f>
        <v>4310</v>
      </c>
      <c r="AE10" s="64"/>
      <c r="AF10" s="64"/>
      <c r="AG10" s="64"/>
      <c r="AH10" s="64"/>
      <c r="AI10" s="64"/>
      <c r="AJ10" s="64"/>
      <c r="AK10" s="2"/>
      <c r="AL10" s="64">
        <f>データ!U6</f>
        <v>4150</v>
      </c>
      <c r="AM10" s="64"/>
      <c r="AN10" s="64"/>
      <c r="AO10" s="64"/>
      <c r="AP10" s="64"/>
      <c r="AQ10" s="64"/>
      <c r="AR10" s="64"/>
      <c r="AS10" s="64"/>
      <c r="AT10" s="63">
        <f>データ!V6</f>
        <v>0.87</v>
      </c>
      <c r="AU10" s="63"/>
      <c r="AV10" s="63"/>
      <c r="AW10" s="63"/>
      <c r="AX10" s="63"/>
      <c r="AY10" s="63"/>
      <c r="AZ10" s="63"/>
      <c r="BA10" s="63"/>
      <c r="BB10" s="63">
        <f>データ!W6</f>
        <v>4770.1099999999997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303828</v>
      </c>
      <c r="D6" s="31">
        <f t="shared" si="3"/>
        <v>47</v>
      </c>
      <c r="E6" s="31">
        <f t="shared" si="3"/>
        <v>17</v>
      </c>
      <c r="F6" s="31">
        <f t="shared" si="3"/>
        <v>5</v>
      </c>
      <c r="G6" s="31">
        <f t="shared" si="3"/>
        <v>0</v>
      </c>
      <c r="H6" s="31" t="str">
        <f t="shared" si="3"/>
        <v>和歌山県　日高町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52.41</v>
      </c>
      <c r="P6" s="32">
        <f t="shared" si="3"/>
        <v>100</v>
      </c>
      <c r="Q6" s="32">
        <f t="shared" si="3"/>
        <v>4310</v>
      </c>
      <c r="R6" s="32">
        <f t="shared" si="3"/>
        <v>7928</v>
      </c>
      <c r="S6" s="32">
        <f t="shared" si="3"/>
        <v>46.19</v>
      </c>
      <c r="T6" s="32">
        <f t="shared" si="3"/>
        <v>171.64</v>
      </c>
      <c r="U6" s="32">
        <f t="shared" si="3"/>
        <v>4150</v>
      </c>
      <c r="V6" s="32">
        <f t="shared" si="3"/>
        <v>0.87</v>
      </c>
      <c r="W6" s="32">
        <f t="shared" si="3"/>
        <v>4770.1099999999997</v>
      </c>
      <c r="X6" s="33">
        <f>IF(X7="",NA(),X7)</f>
        <v>84.67</v>
      </c>
      <c r="Y6" s="33">
        <f t="shared" ref="Y6:AG6" si="4">IF(Y7="",NA(),Y7)</f>
        <v>96.64</v>
      </c>
      <c r="Z6" s="33">
        <f t="shared" si="4"/>
        <v>102.58</v>
      </c>
      <c r="AA6" s="33">
        <f t="shared" si="4"/>
        <v>87.26</v>
      </c>
      <c r="AB6" s="33">
        <f t="shared" si="4"/>
        <v>86.64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2119.08</v>
      </c>
      <c r="BF6" s="33">
        <f t="shared" ref="BF6:BN6" si="7">IF(BF7="",NA(),BF7)</f>
        <v>1719.94</v>
      </c>
      <c r="BG6" s="33">
        <f t="shared" si="7"/>
        <v>1433.44</v>
      </c>
      <c r="BH6" s="33">
        <f t="shared" si="7"/>
        <v>1436.55</v>
      </c>
      <c r="BI6" s="33">
        <f t="shared" si="7"/>
        <v>1288.1300000000001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39.18</v>
      </c>
      <c r="BQ6" s="33">
        <f t="shared" ref="BQ6:BY6" si="8">IF(BQ7="",NA(),BQ7)</f>
        <v>43.62</v>
      </c>
      <c r="BR6" s="33">
        <f t="shared" si="8"/>
        <v>42.92</v>
      </c>
      <c r="BS6" s="33">
        <f t="shared" si="8"/>
        <v>41.81</v>
      </c>
      <c r="BT6" s="33">
        <f t="shared" si="8"/>
        <v>47.41</v>
      </c>
      <c r="BU6" s="33">
        <f t="shared" si="8"/>
        <v>42.13</v>
      </c>
      <c r="BV6" s="33">
        <f t="shared" si="8"/>
        <v>42.48</v>
      </c>
      <c r="BW6" s="33">
        <f t="shared" si="8"/>
        <v>41.04</v>
      </c>
      <c r="BX6" s="33">
        <f t="shared" si="8"/>
        <v>41.08</v>
      </c>
      <c r="BY6" s="33">
        <f t="shared" si="8"/>
        <v>41.34</v>
      </c>
      <c r="BZ6" s="32" t="str">
        <f>IF(BZ7="","",IF(BZ7="-","【-】","【"&amp;SUBSTITUTE(TEXT(BZ7,"#,##0.00"),"-","△")&amp;"】"))</f>
        <v>【52.78】</v>
      </c>
      <c r="CA6" s="33">
        <f>IF(CA7="",NA(),CA7)</f>
        <v>536.05999999999995</v>
      </c>
      <c r="CB6" s="33">
        <f t="shared" ref="CB6:CJ6" si="9">IF(CB7="",NA(),CB7)</f>
        <v>480.99</v>
      </c>
      <c r="CC6" s="33">
        <f t="shared" si="9"/>
        <v>489.22</v>
      </c>
      <c r="CD6" s="33">
        <f t="shared" si="9"/>
        <v>515.47</v>
      </c>
      <c r="CE6" s="33">
        <f t="shared" si="9"/>
        <v>453.89</v>
      </c>
      <c r="CF6" s="33">
        <f t="shared" si="9"/>
        <v>348.41</v>
      </c>
      <c r="CG6" s="33">
        <f t="shared" si="9"/>
        <v>343.8</v>
      </c>
      <c r="CH6" s="33">
        <f t="shared" si="9"/>
        <v>357.08</v>
      </c>
      <c r="CI6" s="33">
        <f t="shared" si="9"/>
        <v>378.08</v>
      </c>
      <c r="CJ6" s="33">
        <f t="shared" si="9"/>
        <v>357.49</v>
      </c>
      <c r="CK6" s="32" t="str">
        <f>IF(CK7="","",IF(CK7="-","【-】","【"&amp;SUBSTITUTE(TEXT(CK7,"#,##0.00"),"-","△")&amp;"】"))</f>
        <v>【289.81】</v>
      </c>
      <c r="CL6" s="33">
        <f>IF(CL7="",NA(),CL7)</f>
        <v>40</v>
      </c>
      <c r="CM6" s="33">
        <f t="shared" ref="CM6:CU6" si="10">IF(CM7="",NA(),CM7)</f>
        <v>42.23</v>
      </c>
      <c r="CN6" s="33">
        <f t="shared" si="10"/>
        <v>43.85</v>
      </c>
      <c r="CO6" s="33">
        <f t="shared" si="10"/>
        <v>46.08</v>
      </c>
      <c r="CP6" s="33">
        <f t="shared" si="10"/>
        <v>48.51</v>
      </c>
      <c r="CQ6" s="33">
        <f t="shared" si="10"/>
        <v>46.85</v>
      </c>
      <c r="CR6" s="33">
        <f t="shared" si="10"/>
        <v>46.06</v>
      </c>
      <c r="CS6" s="33">
        <f t="shared" si="10"/>
        <v>45.95</v>
      </c>
      <c r="CT6" s="33">
        <f t="shared" si="10"/>
        <v>44.69</v>
      </c>
      <c r="CU6" s="33">
        <f t="shared" si="10"/>
        <v>44.69</v>
      </c>
      <c r="CV6" s="32" t="str">
        <f>IF(CV7="","",IF(CV7="-","【-】","【"&amp;SUBSTITUTE(TEXT(CV7,"#,##0.00"),"-","△")&amp;"】"))</f>
        <v>【52.74】</v>
      </c>
      <c r="CW6" s="33">
        <f>IF(CW7="",NA(),CW7)</f>
        <v>54.7</v>
      </c>
      <c r="CX6" s="33">
        <f t="shared" ref="CX6:DF6" si="11">IF(CX7="",NA(),CX7)</f>
        <v>57.06</v>
      </c>
      <c r="CY6" s="33">
        <f t="shared" si="11"/>
        <v>57.41</v>
      </c>
      <c r="CZ6" s="33">
        <f t="shared" si="11"/>
        <v>60.13</v>
      </c>
      <c r="DA6" s="33">
        <f t="shared" si="11"/>
        <v>61.25</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303828</v>
      </c>
      <c r="D7" s="35">
        <v>47</v>
      </c>
      <c r="E7" s="35">
        <v>17</v>
      </c>
      <c r="F7" s="35">
        <v>5</v>
      </c>
      <c r="G7" s="35">
        <v>0</v>
      </c>
      <c r="H7" s="35" t="s">
        <v>96</v>
      </c>
      <c r="I7" s="35" t="s">
        <v>97</v>
      </c>
      <c r="J7" s="35" t="s">
        <v>98</v>
      </c>
      <c r="K7" s="35" t="s">
        <v>99</v>
      </c>
      <c r="L7" s="35" t="s">
        <v>100</v>
      </c>
      <c r="M7" s="36" t="s">
        <v>101</v>
      </c>
      <c r="N7" s="36" t="s">
        <v>102</v>
      </c>
      <c r="O7" s="36">
        <v>52.41</v>
      </c>
      <c r="P7" s="36">
        <v>100</v>
      </c>
      <c r="Q7" s="36">
        <v>4310</v>
      </c>
      <c r="R7" s="36">
        <v>7928</v>
      </c>
      <c r="S7" s="36">
        <v>46.19</v>
      </c>
      <c r="T7" s="36">
        <v>171.64</v>
      </c>
      <c r="U7" s="36">
        <v>4150</v>
      </c>
      <c r="V7" s="36">
        <v>0.87</v>
      </c>
      <c r="W7" s="36">
        <v>4770.1099999999997</v>
      </c>
      <c r="X7" s="36">
        <v>84.67</v>
      </c>
      <c r="Y7" s="36">
        <v>96.64</v>
      </c>
      <c r="Z7" s="36">
        <v>102.58</v>
      </c>
      <c r="AA7" s="36">
        <v>87.26</v>
      </c>
      <c r="AB7" s="36">
        <v>86.64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2119.08</v>
      </c>
      <c r="BF7" s="36">
        <v>1719.94</v>
      </c>
      <c r="BG7" s="36">
        <v>1433.44</v>
      </c>
      <c r="BH7" s="36">
        <v>1436.55</v>
      </c>
      <c r="BI7" s="36">
        <v>1288.1300000000001</v>
      </c>
      <c r="BJ7" s="36">
        <v>1224.75</v>
      </c>
      <c r="BK7" s="36">
        <v>1144.05</v>
      </c>
      <c r="BL7" s="36">
        <v>1117.1099999999999</v>
      </c>
      <c r="BM7" s="36">
        <v>1161.05</v>
      </c>
      <c r="BN7" s="36">
        <v>979.89</v>
      </c>
      <c r="BO7" s="36">
        <v>1015.77</v>
      </c>
      <c r="BP7" s="36">
        <v>39.18</v>
      </c>
      <c r="BQ7" s="36">
        <v>43.62</v>
      </c>
      <c r="BR7" s="36">
        <v>42.92</v>
      </c>
      <c r="BS7" s="36">
        <v>41.81</v>
      </c>
      <c r="BT7" s="36">
        <v>47.41</v>
      </c>
      <c r="BU7" s="36">
        <v>42.13</v>
      </c>
      <c r="BV7" s="36">
        <v>42.48</v>
      </c>
      <c r="BW7" s="36">
        <v>41.04</v>
      </c>
      <c r="BX7" s="36">
        <v>41.08</v>
      </c>
      <c r="BY7" s="36">
        <v>41.34</v>
      </c>
      <c r="BZ7" s="36">
        <v>52.78</v>
      </c>
      <c r="CA7" s="36">
        <v>536.05999999999995</v>
      </c>
      <c r="CB7" s="36">
        <v>480.99</v>
      </c>
      <c r="CC7" s="36">
        <v>489.22</v>
      </c>
      <c r="CD7" s="36">
        <v>515.47</v>
      </c>
      <c r="CE7" s="36">
        <v>453.89</v>
      </c>
      <c r="CF7" s="36">
        <v>348.41</v>
      </c>
      <c r="CG7" s="36">
        <v>343.8</v>
      </c>
      <c r="CH7" s="36">
        <v>357.08</v>
      </c>
      <c r="CI7" s="36">
        <v>378.08</v>
      </c>
      <c r="CJ7" s="36">
        <v>357.49</v>
      </c>
      <c r="CK7" s="36">
        <v>289.81</v>
      </c>
      <c r="CL7" s="36">
        <v>40</v>
      </c>
      <c r="CM7" s="36">
        <v>42.23</v>
      </c>
      <c r="CN7" s="36">
        <v>43.85</v>
      </c>
      <c r="CO7" s="36">
        <v>46.08</v>
      </c>
      <c r="CP7" s="36">
        <v>48.51</v>
      </c>
      <c r="CQ7" s="36">
        <v>46.85</v>
      </c>
      <c r="CR7" s="36">
        <v>46.06</v>
      </c>
      <c r="CS7" s="36">
        <v>45.95</v>
      </c>
      <c r="CT7" s="36">
        <v>44.69</v>
      </c>
      <c r="CU7" s="36">
        <v>44.69</v>
      </c>
      <c r="CV7" s="36">
        <v>52.74</v>
      </c>
      <c r="CW7" s="36">
        <v>54.7</v>
      </c>
      <c r="CX7" s="36">
        <v>57.06</v>
      </c>
      <c r="CY7" s="36">
        <v>57.41</v>
      </c>
      <c r="CZ7" s="36">
        <v>60.13</v>
      </c>
      <c r="DA7" s="36">
        <v>61.25</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2017-02-08T03:13:27Z</dcterms:created>
  <dcterms:modified xsi:type="dcterms:W3CDTF">2017-02-13T08:36:22Z</dcterms:modified>
</cp:coreProperties>
</file>