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<sst xmlns="http://schemas.openxmlformats.org/spreadsheetml/2006/main" count="221" uniqueCount="111">
  <si>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</si>
  <si>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</si>
  <si>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</si>
  <si>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</si>
  <si>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</si>
  <si>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</si>
  <si>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</si>
  <si>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</si>
  <si>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</si>
  <si>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</si>
  <si>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</si>
  <si>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</si>
  <si>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</si>
  <si>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</si>
  <si>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</si>
  <si>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</si>
  <si>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</si>
  <si>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</si>
  <si>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</si>
  <si>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</si>
  <si>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</si>
  <si>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</si>
  <si>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</si>
  <si>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</si>
  <si>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</si>
  <si>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</si>
  <si>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</si>
  <si>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</si>
  <si>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</si>
  <si>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</si>
  <si>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</si>
  <si>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</si>
  <si>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</si>
  <si>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</si>
  <si>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</si>
  <si>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</si>
  <si>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</si>
  <si>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</si>
  <si>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</si>
  <si>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</si>
  <si>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</si>
  <si>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</si>
  <si>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</si>
  <si>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</si>
  <si>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</si>
  <si>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</si>
  <si>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</si>
  <si>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</si>
  <si>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</si>
  <si>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</si>
  <si>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</si>
  <si>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</si>
  <si>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</si>
  <si>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</si>
  <si>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</si>
  <si>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</si>
  <si>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</si>
  <si>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</si>
  <si>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</si>
  <si>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</si>
  <si>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</si>
  <si>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</si>
  <si>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</si>
  <si>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</si>
  <si>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</si>
  <si>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</si>
  <si>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</si>
  <si>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</si>
  <si>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</si>
  <si>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</si>
  <si>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</si>
  <si>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</si>
  <si>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</si>
  <si>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</si>
  <si>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</si>
  <si>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</si>
  <si>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</si>
  <si>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</si>
  <si>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</si>
  <si>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</si>
  <si>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</si>
  <si>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</si>
  <si>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</si>
  <si>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</si>
  <si>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</si>
  <si>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</si>
  <si>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</si>
  <si>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</si>
  <si>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</si>
  <si>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</si>
  <si>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</si>
  <si>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</si>
  <si>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</si>
  <si>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</si>
  <si>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</si>
  <si>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</si>
  <si>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</si>
  <si>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</si>
  <si>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</si>
  <si>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</si>
  <si>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</si>
  <si>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</si>
  <si>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</si>
  <si>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</si>
  <si>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</si>
  <si>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</si>
  <si>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</si>
  <si>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</si>
  <si>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下水道事業は普及し、⑧水洗化率は100％を達成しており、現在は安定した維持管理に努めている。
　収支では、一般会計繰入金（収入）により①収益的収支比率は100％以上を保っているが、収入に占める一般会計繰入金の割合は大きい。⑤経費回収率は低迷しており、汚水処理にかかる費用が使用料収入で賄えていない状態が続いている。
　企業債（借金）については、新規の借り入れは無く安定しており、④企業債残高対事業規模比率は減少傾向にある。
　費用では経費削減を行ってきたが、電気・材料・委託料の値上等により⑥汚水処理原価が上昇している。
　⑦施設利用率は類似団体平均を上回っているが、水洗化率が100％であること、今後は人口減少により料金確保が難しいことを考えると新たな設備投資には慎重な検討が必要である。</t>
    <rPh sb="12" eb="15">
      <t>スイセンカ</t>
    </rPh>
    <rPh sb="15" eb="16">
      <t>リツ</t>
    </rPh>
    <rPh sb="22" eb="24">
      <t>タッセイ</t>
    </rPh>
    <rPh sb="249" eb="251">
      <t>ショリ</t>
    </rPh>
    <phoneticPr fontId="1"/>
  </si>
  <si>
    <t>将来、耐用年数を迎える管路の更新計画が必要である。</t>
  </si>
  <si>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農業集落排水は花坂地区の汚水処理を行っている。
　過疎化の進むなか安定した事業運営を目指し、料金の確保に努めているが、一般会計からの繰入（補助）も必要である。今後は、維持管理の削減及び施設・管路の長寿命化を検討し一般会計の負担軽減を図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</si>
</sst>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27424"/>
        <c:axId val="551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5127424"/>
        <c:axId val="55129984"/>
      </c:lineChart>
      <c:dateAx>
        <c:axId val="55127424"/>
        <c:scaling>
          <c:orientation val="minMax"/>
        </c:scaling>
        <c:delete val="1"/>
        <c:axPos val="b"/>
        <c:numFmt formatCode="ge" sourceLinked="1"/>
        <c:majorTickMark val="none"/>
        <c:minorTickMark val="none"/>
        <c:tickLblPos val="none"/>
        <c:crossAx val="55129984"/>
        <c:crosses val="autoZero"/>
        <c:auto val="1"/>
        <c:lblOffset val="100"/>
        <c:baseTimeUnit val="years"/>
      </c:dateAx>
      <c:valAx>
        <c:axId val="551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61.73</c:v>
                </c:pt>
                <c:pt idx="1">
                  <c:v>61.73</c:v>
                </c:pt>
                <c:pt idx="2">
                  <c:v>61.73</c:v>
                </c:pt>
                <c:pt idx="3">
                  <c:v>64.2</c:v>
                </c:pt>
                <c:pt idx="4">
                  <c:v>69.14</c:v>
                </c:pt>
              </c:numCache>
            </c:numRef>
          </c:val>
        </c:ser>
        <c:dLbls>
          <c:showLegendKey val="0"/>
          <c:showVal val="0"/>
          <c:showCatName val="0"/>
          <c:showSerName val="0"/>
          <c:showPercent val="0"/>
          <c:showBubbleSize val="0"/>
        </c:dLbls>
        <c:gapWidth val="150"/>
        <c:axId val="206733696"/>
        <c:axId val="206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06733696"/>
        <c:axId val="206736768"/>
      </c:lineChart>
      <c:dateAx>
        <c:axId val="206733696"/>
        <c:scaling>
          <c:orientation val="minMax"/>
        </c:scaling>
        <c:delete val="1"/>
        <c:axPos val="b"/>
        <c:numFmt formatCode="ge" sourceLinked="1"/>
        <c:majorTickMark val="none"/>
        <c:minorTickMark val="none"/>
        <c:tickLblPos val="none"/>
        <c:crossAx val="206736768"/>
        <c:crosses val="autoZero"/>
        <c:auto val="1"/>
        <c:lblOffset val="100"/>
        <c:baseTimeUnit val="years"/>
      </c:dateAx>
      <c:valAx>
        <c:axId val="206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89.92</c:v>
                </c:pt>
                <c:pt idx="1">
                  <c:v>100</c:v>
                </c:pt>
                <c:pt idx="2">
                  <c:v>100</c:v>
                </c:pt>
                <c:pt idx="3">
                  <c:v>100</c:v>
                </c:pt>
                <c:pt idx="4">
                  <c:v>100</c:v>
                </c:pt>
              </c:numCache>
            </c:numRef>
          </c:val>
        </c:ser>
        <c:dLbls>
          <c:showLegendKey val="0"/>
          <c:showVal val="0"/>
          <c:showCatName val="0"/>
          <c:showSerName val="0"/>
          <c:showPercent val="0"/>
          <c:showBubbleSize val="0"/>
        </c:dLbls>
        <c:gapWidth val="150"/>
        <c:axId val="279715840"/>
        <c:axId val="279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79715840"/>
        <c:axId val="279717760"/>
      </c:lineChart>
      <c:dateAx>
        <c:axId val="279715840"/>
        <c:scaling>
          <c:orientation val="minMax"/>
        </c:scaling>
        <c:delete val="1"/>
        <c:axPos val="b"/>
        <c:numFmt formatCode="ge" sourceLinked="1"/>
        <c:majorTickMark val="none"/>
        <c:minorTickMark val="none"/>
        <c:tickLblPos val="none"/>
        <c:crossAx val="279717760"/>
        <c:crosses val="autoZero"/>
        <c:auto val="1"/>
        <c:lblOffset val="100"/>
        <c:baseTimeUnit val="years"/>
      </c:dateAx>
      <c:valAx>
        <c:axId val="279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117.55</c:v>
                </c:pt>
                <c:pt idx="1">
                  <c:v>118.41</c:v>
                </c:pt>
                <c:pt idx="2">
                  <c:v>95.67</c:v>
                </c:pt>
                <c:pt idx="3">
                  <c:v>78.98</c:v>
                </c:pt>
                <c:pt idx="4">
                  <c:v>102.09</c:v>
                </c:pt>
              </c:numCache>
            </c:numRef>
          </c:val>
        </c:ser>
        <c:dLbls>
          <c:showLegendKey val="0"/>
          <c:showVal val="0"/>
          <c:showCatName val="0"/>
          <c:showSerName val="0"/>
          <c:showPercent val="0"/>
          <c:showBubbleSize val="0"/>
        </c:dLbls>
        <c:gapWidth val="150"/>
        <c:axId val="56359552"/>
        <c:axId val="572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59552"/>
        <c:axId val="57280000"/>
      </c:lineChart>
      <c:dateAx>
        <c:axId val="56359552"/>
        <c:scaling>
          <c:orientation val="minMax"/>
        </c:scaling>
        <c:delete val="1"/>
        <c:axPos val="b"/>
        <c:numFmt formatCode="ge" sourceLinked="1"/>
        <c:majorTickMark val="none"/>
        <c:minorTickMark val="none"/>
        <c:tickLblPos val="none"/>
        <c:crossAx val="57280000"/>
        <c:crosses val="autoZero"/>
        <c:auto val="1"/>
        <c:lblOffset val="100"/>
        <c:baseTimeUnit val="years"/>
      </c:dateAx>
      <c:valAx>
        <c:axId val="57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3520"/>
        <c:axId val="57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3520"/>
        <c:axId val="57326208"/>
      </c:lineChart>
      <c:dateAx>
        <c:axId val="57323520"/>
        <c:scaling>
          <c:orientation val="minMax"/>
        </c:scaling>
        <c:delete val="1"/>
        <c:axPos val="b"/>
        <c:numFmt formatCode="ge" sourceLinked="1"/>
        <c:majorTickMark val="none"/>
        <c:minorTickMark val="none"/>
        <c:tickLblPos val="none"/>
        <c:crossAx val="57326208"/>
        <c:crosses val="autoZero"/>
        <c:auto val="1"/>
        <c:lblOffset val="100"/>
        <c:baseTimeUnit val="years"/>
      </c:dateAx>
      <c:valAx>
        <c:axId val="57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2960"/>
        <c:axId val="583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2960"/>
        <c:axId val="58395648"/>
      </c:lineChart>
      <c:dateAx>
        <c:axId val="58392960"/>
        <c:scaling>
          <c:orientation val="minMax"/>
        </c:scaling>
        <c:delete val="1"/>
        <c:axPos val="b"/>
        <c:numFmt formatCode="ge" sourceLinked="1"/>
        <c:majorTickMark val="none"/>
        <c:minorTickMark val="none"/>
        <c:tickLblPos val="none"/>
        <c:crossAx val="58395648"/>
        <c:crosses val="autoZero"/>
        <c:auto val="1"/>
        <c:lblOffset val="100"/>
        <c:baseTimeUnit val="years"/>
      </c:dateAx>
      <c:valAx>
        <c:axId val="58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9440"/>
        <c:axId val="58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9440"/>
        <c:axId val="58432128"/>
      </c:lineChart>
      <c:dateAx>
        <c:axId val="58429440"/>
        <c:scaling>
          <c:orientation val="minMax"/>
        </c:scaling>
        <c:delete val="1"/>
        <c:axPos val="b"/>
        <c:numFmt formatCode="ge" sourceLinked="1"/>
        <c:majorTickMark val="none"/>
        <c:minorTickMark val="none"/>
        <c:tickLblPos val="none"/>
        <c:crossAx val="58432128"/>
        <c:crosses val="autoZero"/>
        <c:auto val="1"/>
        <c:lblOffset val="100"/>
        <c:baseTimeUnit val="years"/>
      </c:dateAx>
      <c:valAx>
        <c:axId val="58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30720"/>
        <c:axId val="151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30720"/>
        <c:axId val="151245952"/>
      </c:lineChart>
      <c:dateAx>
        <c:axId val="151230720"/>
        <c:scaling>
          <c:orientation val="minMax"/>
        </c:scaling>
        <c:delete val="1"/>
        <c:axPos val="b"/>
        <c:numFmt formatCode="ge" sourceLinked="1"/>
        <c:majorTickMark val="none"/>
        <c:minorTickMark val="none"/>
        <c:tickLblPos val="none"/>
        <c:crossAx val="151245952"/>
        <c:crosses val="autoZero"/>
        <c:auto val="1"/>
        <c:lblOffset val="100"/>
        <c:baseTimeUnit val="years"/>
      </c:dateAx>
      <c:valAx>
        <c:axId val="1512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629.42999999999995</c:v>
                </c:pt>
                <c:pt idx="1">
                  <c:v>563.37</c:v>
                </c:pt>
                <c:pt idx="2">
                  <c:v>504.21</c:v>
                </c:pt>
                <c:pt idx="3">
                  <c:v>436.09</c:v>
                </c:pt>
                <c:pt idx="4">
                  <c:v>372.61</c:v>
                </c:pt>
              </c:numCache>
            </c:numRef>
          </c:val>
        </c:ser>
        <c:dLbls>
          <c:showLegendKey val="0"/>
          <c:showVal val="0"/>
          <c:showCatName val="0"/>
          <c:showSerName val="0"/>
          <c:showPercent val="0"/>
          <c:showBubbleSize val="0"/>
        </c:dLbls>
        <c:gapWidth val="150"/>
        <c:axId val="175227264"/>
        <c:axId val="1842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75227264"/>
        <c:axId val="184277248"/>
      </c:lineChart>
      <c:dateAx>
        <c:axId val="175227264"/>
        <c:scaling>
          <c:orientation val="minMax"/>
        </c:scaling>
        <c:delete val="1"/>
        <c:axPos val="b"/>
        <c:numFmt formatCode="ge" sourceLinked="1"/>
        <c:majorTickMark val="none"/>
        <c:minorTickMark val="none"/>
        <c:tickLblPos val="none"/>
        <c:crossAx val="184277248"/>
        <c:crosses val="autoZero"/>
        <c:auto val="1"/>
        <c:lblOffset val="100"/>
        <c:baseTimeUnit val="years"/>
      </c:dateAx>
      <c:valAx>
        <c:axId val="184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29.71</c:v>
                </c:pt>
                <c:pt idx="1">
                  <c:v>47.07</c:v>
                </c:pt>
                <c:pt idx="2">
                  <c:v>44.31</c:v>
                </c:pt>
                <c:pt idx="3">
                  <c:v>45.13</c:v>
                </c:pt>
                <c:pt idx="4">
                  <c:v>24.98</c:v>
                </c:pt>
              </c:numCache>
            </c:numRef>
          </c:val>
        </c:ser>
        <c:dLbls>
          <c:showLegendKey val="0"/>
          <c:showVal val="0"/>
          <c:showCatName val="0"/>
          <c:showSerName val="0"/>
          <c:showPercent val="0"/>
          <c:showBubbleSize val="0"/>
        </c:dLbls>
        <c:gapWidth val="150"/>
        <c:axId val="200994176"/>
        <c:axId val="2030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00994176"/>
        <c:axId val="203096064"/>
      </c:lineChart>
      <c:dateAx>
        <c:axId val="200994176"/>
        <c:scaling>
          <c:orientation val="minMax"/>
        </c:scaling>
        <c:delete val="1"/>
        <c:axPos val="b"/>
        <c:numFmt formatCode="ge" sourceLinked="1"/>
        <c:majorTickMark val="none"/>
        <c:minorTickMark val="none"/>
        <c:tickLblPos val="none"/>
        <c:crossAx val="203096064"/>
        <c:crosses val="autoZero"/>
        <c:auto val="1"/>
        <c:lblOffset val="100"/>
        <c:baseTimeUnit val="years"/>
      </c:dateAx>
      <c:valAx>
        <c:axId val="2030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430.44</c:v>
                </c:pt>
                <c:pt idx="1">
                  <c:v>246.84</c:v>
                </c:pt>
                <c:pt idx="2">
                  <c:v>290.10000000000002</c:v>
                </c:pt>
                <c:pt idx="3">
                  <c:v>306.39</c:v>
                </c:pt>
                <c:pt idx="4">
                  <c:v>518.88</c:v>
                </c:pt>
              </c:numCache>
            </c:numRef>
          </c:val>
        </c:ser>
        <c:dLbls>
          <c:showLegendKey val="0"/>
          <c:showVal val="0"/>
          <c:showCatName val="0"/>
          <c:showSerName val="0"/>
          <c:showPercent val="0"/>
          <c:showBubbleSize val="0"/>
        </c:dLbls>
        <c:gapWidth val="150"/>
        <c:axId val="204975488"/>
        <c:axId val="2055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04975488"/>
        <c:axId val="205575680"/>
      </c:lineChart>
      <c:dateAx>
        <c:axId val="204975488"/>
        <c:scaling>
          <c:orientation val="minMax"/>
        </c:scaling>
        <c:delete val="1"/>
        <c:axPos val="b"/>
        <c:numFmt formatCode="ge" sourceLinked="1"/>
        <c:majorTickMark val="none"/>
        <c:minorTickMark val="none"/>
        <c:tickLblPos val="none"/>
        <c:crossAx val="205575680"/>
        <c:crosses val="autoZero"/>
        <c:auto val="1"/>
        <c:lblOffset val="100"/>
        <c:baseTimeUnit val="years"/>
      </c:dateAx>
      <c:valAx>
        <c:axId val="205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3298</v>
      </c>
      <c r="AM8" s="64"/>
      <c r="AN8" s="64"/>
      <c r="AO8" s="64"/>
      <c r="AP8" s="64"/>
      <c r="AQ8" s="64"/>
      <c r="AR8" s="64"/>
      <c r="AS8" s="64"/>
      <c r="AT8" s="63">
        <f>データ!S6</f>
        <v>137.03</v>
      </c>
      <c r="AU8" s="63"/>
      <c r="AV8" s="63"/>
      <c r="AW8" s="63"/>
      <c r="AX8" s="63"/>
      <c r="AY8" s="63"/>
      <c r="AZ8" s="63"/>
      <c r="BA8" s="63"/>
      <c r="BB8" s="63">
        <f>データ!T6</f>
        <v>24.07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3.35</v>
      </c>
      <c r="Q10" s="63"/>
      <c r="R10" s="63"/>
      <c r="S10" s="63"/>
      <c r="T10" s="63"/>
      <c r="U10" s="63"/>
      <c r="V10" s="63"/>
      <c r="W10" s="63">
        <f>データ!P6</f>
        <v>100</v>
      </c>
      <c r="X10" s="63"/>
      <c r="Y10" s="63"/>
      <c r="Z10" s="63"/>
      <c r="AA10" s="63"/>
      <c r="AB10" s="63"/>
      <c r="AC10" s="63"/>
      <c r="AD10" s="64">
        <f>データ!Q6</f>
        <v>3400</v>
      </c>
      <c r="AE10" s="64"/>
      <c r="AF10" s="64"/>
      <c r="AG10" s="64"/>
      <c r="AH10" s="64"/>
      <c r="AI10" s="64"/>
      <c r="AJ10" s="64"/>
      <c r="AK10" s="2"/>
      <c r="AL10" s="64">
        <f>データ!U6</f>
        <v>110</v>
      </c>
      <c r="AM10" s="64"/>
      <c r="AN10" s="64"/>
      <c r="AO10" s="64"/>
      <c r="AP10" s="64"/>
      <c r="AQ10" s="64"/>
      <c r="AR10" s="64"/>
      <c r="AS10" s="64"/>
      <c r="AT10" s="63">
        <f>データ!V6</f>
        <v>0.31</v>
      </c>
      <c r="AU10" s="63"/>
      <c r="AV10" s="63"/>
      <c r="AW10" s="63"/>
      <c r="AX10" s="63"/>
      <c r="AY10" s="63"/>
      <c r="AZ10" s="63"/>
      <c r="BA10" s="63"/>
      <c r="BB10" s="63">
        <f>データ!W6</f>
        <v>354.84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303445</v>
      </c>
      <c r="D6" s="31">
        <f t="shared" si="3"/>
        <v>47</v>
      </c>
      <c r="E6" s="31">
        <f t="shared" si="3"/>
        <v>17</v>
      </c>
      <c r="F6" s="31">
        <f t="shared" si="3"/>
        <v>5</v>
      </c>
      <c r="G6" s="31">
        <f t="shared" si="3"/>
        <v>0</v>
      </c>
      <c r="H6" s="31" t="str">
        <f t="shared" si="3"/>
        <v>和歌山県　高野町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3.35</v>
      </c>
      <c r="P6" s="32">
        <f t="shared" si="3"/>
        <v>100</v>
      </c>
      <c r="Q6" s="32">
        <f t="shared" si="3"/>
        <v>3400</v>
      </c>
      <c r="R6" s="32">
        <f t="shared" si="3"/>
        <v>3298</v>
      </c>
      <c r="S6" s="32">
        <f t="shared" si="3"/>
        <v>137.03</v>
      </c>
      <c r="T6" s="32">
        <f t="shared" si="3"/>
        <v>24.07</v>
      </c>
      <c r="U6" s="32">
        <f t="shared" si="3"/>
        <v>110</v>
      </c>
      <c r="V6" s="32">
        <f t="shared" si="3"/>
        <v>0.31</v>
      </c>
      <c r="W6" s="32">
        <f t="shared" si="3"/>
        <v>354.84</v>
      </c>
      <c r="X6" s="33">
        <f>IF(X7="",NA(),X7)</f>
        <v>117.55</v>
      </c>
      <c r="Y6" s="33">
        <f t="shared" ref="Y6:AG6" si="4">IF(Y7="",NA(),Y7)</f>
        <v>118.41</v>
      </c>
      <c r="Z6" s="33">
        <f t="shared" si="4"/>
        <v>95.67</v>
      </c>
      <c r="AA6" s="33">
        <f t="shared" si="4"/>
        <v>78.98</v>
      </c>
      <c r="AB6" s="33">
        <f t="shared" si="4"/>
        <v>102.09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629.42999999999995</v>
      </c>
      <c r="BF6" s="33">
        <f t="shared" ref="BF6:BN6" si="7">IF(BF7="",NA(),BF7)</f>
        <v>563.37</v>
      </c>
      <c r="BG6" s="33">
        <f t="shared" si="7"/>
        <v>504.21</v>
      </c>
      <c r="BH6" s="33">
        <f t="shared" si="7"/>
        <v>436.09</v>
      </c>
      <c r="BI6" s="33">
        <f t="shared" si="7"/>
        <v>372.61</v>
      </c>
      <c r="BJ6" s="33">
        <f t="shared" si="7"/>
        <v>1224.75</v>
      </c>
      <c r="BK6" s="33">
        <f t="shared" si="7"/>
        <v>1144.05</v>
      </c>
      <c r="BL6" s="33">
        <f t="shared" si="7"/>
        <v>1126.77</v>
      </c>
      <c r="BM6" s="33">
        <f t="shared" si="7"/>
        <v>1044.8</v>
      </c>
      <c r="BN6" s="33">
        <f t="shared" si="7"/>
        <v>1081.8</v>
      </c>
      <c r="BO6" s="32" t="str">
        <f>IF(BO7="","",IF(BO7="-","【-】","【"&amp;SUBSTITUTE(TEXT(BO7,"#,##0.00"),"-","△")&amp;"】"))</f>
        <v>【1,015.77】</v>
      </c>
      <c r="BP6" s="33">
        <f>IF(BP7="",NA(),BP7)</f>
        <v>29.71</v>
      </c>
      <c r="BQ6" s="33">
        <f t="shared" ref="BQ6:BY6" si="8">IF(BQ7="",NA(),BQ7)</f>
        <v>47.07</v>
      </c>
      <c r="BR6" s="33">
        <f t="shared" si="8"/>
        <v>44.31</v>
      </c>
      <c r="BS6" s="33">
        <f t="shared" si="8"/>
        <v>45.13</v>
      </c>
      <c r="BT6" s="33">
        <f t="shared" si="8"/>
        <v>24.98</v>
      </c>
      <c r="BU6" s="33">
        <f t="shared" si="8"/>
        <v>42.13</v>
      </c>
      <c r="BV6" s="33">
        <f t="shared" si="8"/>
        <v>42.48</v>
      </c>
      <c r="BW6" s="33">
        <f t="shared" si="8"/>
        <v>50.9</v>
      </c>
      <c r="BX6" s="33">
        <f t="shared" si="8"/>
        <v>50.82</v>
      </c>
      <c r="BY6" s="33">
        <f t="shared" si="8"/>
        <v>52.19</v>
      </c>
      <c r="BZ6" s="32" t="str">
        <f>IF(BZ7="","",IF(BZ7="-","【-】","【"&amp;SUBSTITUTE(TEXT(BZ7,"#,##0.00"),"-","△")&amp;"】"))</f>
        <v>【52.78】</v>
      </c>
      <c r="CA6" s="33">
        <f>IF(CA7="",NA(),CA7)</f>
        <v>430.44</v>
      </c>
      <c r="CB6" s="33">
        <f t="shared" ref="CB6:CJ6" si="9">IF(CB7="",NA(),CB7)</f>
        <v>246.84</v>
      </c>
      <c r="CC6" s="33">
        <f t="shared" si="9"/>
        <v>290.10000000000002</v>
      </c>
      <c r="CD6" s="33">
        <f t="shared" si="9"/>
        <v>306.39</v>
      </c>
      <c r="CE6" s="33">
        <f t="shared" si="9"/>
        <v>518.88</v>
      </c>
      <c r="CF6" s="33">
        <f t="shared" si="9"/>
        <v>348.41</v>
      </c>
      <c r="CG6" s="33">
        <f t="shared" si="9"/>
        <v>343.8</v>
      </c>
      <c r="CH6" s="33">
        <f t="shared" si="9"/>
        <v>293.27</v>
      </c>
      <c r="CI6" s="33">
        <f t="shared" si="9"/>
        <v>300.52</v>
      </c>
      <c r="CJ6" s="33">
        <f t="shared" si="9"/>
        <v>296.14</v>
      </c>
      <c r="CK6" s="32" t="str">
        <f>IF(CK7="","",IF(CK7="-","【-】","【"&amp;SUBSTITUTE(TEXT(CK7,"#,##0.00"),"-","△")&amp;"】"))</f>
        <v>【289.81】</v>
      </c>
      <c r="CL6" s="33">
        <f>IF(CL7="",NA(),CL7)</f>
        <v>61.73</v>
      </c>
      <c r="CM6" s="33">
        <f t="shared" ref="CM6:CU6" si="10">IF(CM7="",NA(),CM7)</f>
        <v>61.73</v>
      </c>
      <c r="CN6" s="33">
        <f t="shared" si="10"/>
        <v>61.73</v>
      </c>
      <c r="CO6" s="33">
        <f t="shared" si="10"/>
        <v>64.2</v>
      </c>
      <c r="CP6" s="33">
        <f t="shared" si="10"/>
        <v>69.14</v>
      </c>
      <c r="CQ6" s="33">
        <f t="shared" si="10"/>
        <v>46.85</v>
      </c>
      <c r="CR6" s="33">
        <f t="shared" si="10"/>
        <v>46.06</v>
      </c>
      <c r="CS6" s="33">
        <f t="shared" si="10"/>
        <v>53.78</v>
      </c>
      <c r="CT6" s="33">
        <f t="shared" si="10"/>
        <v>53.24</v>
      </c>
      <c r="CU6" s="33">
        <f t="shared" si="10"/>
        <v>52.31</v>
      </c>
      <c r="CV6" s="32" t="str">
        <f>IF(CV7="","",IF(CV7="-","【-】","【"&amp;SUBSTITUTE(TEXT(CV7,"#,##0.00"),"-","△")&amp;"】"))</f>
        <v>【52.74】</v>
      </c>
      <c r="CW6" s="33">
        <f>IF(CW7="",NA(),CW7)</f>
        <v>89.92</v>
      </c>
      <c r="CX6" s="33">
        <f t="shared" ref="CX6:DF6" si="11">IF(CX7="",NA(),CX7)</f>
        <v>100</v>
      </c>
      <c r="CY6" s="33">
        <f t="shared" si="11"/>
        <v>100</v>
      </c>
      <c r="CZ6" s="33">
        <f t="shared" si="11"/>
        <v>100</v>
      </c>
      <c r="DA6" s="33">
        <f t="shared" si="11"/>
        <v>100</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303445</v>
      </c>
      <c r="D7" s="35">
        <v>47</v>
      </c>
      <c r="E7" s="35">
        <v>17</v>
      </c>
      <c r="F7" s="35">
        <v>5</v>
      </c>
      <c r="G7" s="35">
        <v>0</v>
      </c>
      <c r="H7" s="35" t="s">
        <v>96</v>
      </c>
      <c r="I7" s="35" t="s">
        <v>97</v>
      </c>
      <c r="J7" s="35" t="s">
        <v>98</v>
      </c>
      <c r="K7" s="35" t="s">
        <v>99</v>
      </c>
      <c r="L7" s="35" t="s">
        <v>100</v>
      </c>
      <c r="M7" s="36" t="s">
        <v>101</v>
      </c>
      <c r="N7" s="36" t="s">
        <v>102</v>
      </c>
      <c r="O7" s="36">
        <v>3.35</v>
      </c>
      <c r="P7" s="36">
        <v>100</v>
      </c>
      <c r="Q7" s="36">
        <v>3400</v>
      </c>
      <c r="R7" s="36">
        <v>3298</v>
      </c>
      <c r="S7" s="36">
        <v>137.03</v>
      </c>
      <c r="T7" s="36">
        <v>24.07</v>
      </c>
      <c r="U7" s="36">
        <v>110</v>
      </c>
      <c r="V7" s="36">
        <v>0.31</v>
      </c>
      <c r="W7" s="36">
        <v>354.84</v>
      </c>
      <c r="X7" s="36">
        <v>117.55</v>
      </c>
      <c r="Y7" s="36">
        <v>118.41</v>
      </c>
      <c r="Z7" s="36">
        <v>95.67</v>
      </c>
      <c r="AA7" s="36">
        <v>78.98</v>
      </c>
      <c r="AB7" s="36">
        <v>102.09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629.42999999999995</v>
      </c>
      <c r="BF7" s="36">
        <v>563.37</v>
      </c>
      <c r="BG7" s="36">
        <v>504.21</v>
      </c>
      <c r="BH7" s="36">
        <v>436.09</v>
      </c>
      <c r="BI7" s="36">
        <v>372.61</v>
      </c>
      <c r="BJ7" s="36">
        <v>1224.75</v>
      </c>
      <c r="BK7" s="36">
        <v>1144.05</v>
      </c>
      <c r="BL7" s="36">
        <v>1126.77</v>
      </c>
      <c r="BM7" s="36">
        <v>1044.8</v>
      </c>
      <c r="BN7" s="36">
        <v>1081.8</v>
      </c>
      <c r="BO7" s="36">
        <v>1015.77</v>
      </c>
      <c r="BP7" s="36">
        <v>29.71</v>
      </c>
      <c r="BQ7" s="36">
        <v>47.07</v>
      </c>
      <c r="BR7" s="36">
        <v>44.31</v>
      </c>
      <c r="BS7" s="36">
        <v>45.13</v>
      </c>
      <c r="BT7" s="36">
        <v>24.98</v>
      </c>
      <c r="BU7" s="36">
        <v>42.13</v>
      </c>
      <c r="BV7" s="36">
        <v>42.48</v>
      </c>
      <c r="BW7" s="36">
        <v>50.9</v>
      </c>
      <c r="BX7" s="36">
        <v>50.82</v>
      </c>
      <c r="BY7" s="36">
        <v>52.19</v>
      </c>
      <c r="BZ7" s="36">
        <v>52.78</v>
      </c>
      <c r="CA7" s="36">
        <v>430.44</v>
      </c>
      <c r="CB7" s="36">
        <v>246.84</v>
      </c>
      <c r="CC7" s="36">
        <v>290.10000000000002</v>
      </c>
      <c r="CD7" s="36">
        <v>306.39</v>
      </c>
      <c r="CE7" s="36">
        <v>518.88</v>
      </c>
      <c r="CF7" s="36">
        <v>348.41</v>
      </c>
      <c r="CG7" s="36">
        <v>343.8</v>
      </c>
      <c r="CH7" s="36">
        <v>293.27</v>
      </c>
      <c r="CI7" s="36">
        <v>300.52</v>
      </c>
      <c r="CJ7" s="36">
        <v>296.14</v>
      </c>
      <c r="CK7" s="36">
        <v>289.81</v>
      </c>
      <c r="CL7" s="36">
        <v>61.73</v>
      </c>
      <c r="CM7" s="36">
        <v>61.73</v>
      </c>
      <c r="CN7" s="36">
        <v>61.73</v>
      </c>
      <c r="CO7" s="36">
        <v>64.2</v>
      </c>
      <c r="CP7" s="36">
        <v>69.14</v>
      </c>
      <c r="CQ7" s="36">
        <v>46.85</v>
      </c>
      <c r="CR7" s="36">
        <v>46.06</v>
      </c>
      <c r="CS7" s="36">
        <v>53.78</v>
      </c>
      <c r="CT7" s="36">
        <v>53.24</v>
      </c>
      <c r="CU7" s="36">
        <v>52.31</v>
      </c>
      <c r="CV7" s="36">
        <v>52.74</v>
      </c>
      <c r="CW7" s="36">
        <v>89.92</v>
      </c>
      <c r="CX7" s="36">
        <v>100</v>
      </c>
      <c r="CY7" s="36">
        <v>100</v>
      </c>
      <c r="CZ7" s="36">
        <v>100</v>
      </c>
      <c r="DA7" s="36">
        <v>100</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2017-02-08T03:13:23Z</dcterms:created>
  <dcterms:modified xsi:type="dcterms:W3CDTF">2017-02-14T07:26:07Z</dcterms:modified>
</cp:coreProperties>
</file>