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<sst xmlns="http://schemas.openxmlformats.org/spreadsheetml/2006/main" count="221" uniqueCount="111">
  <si>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</si>
  <si>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</si>
  <si>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</si>
  <si>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</si>
  <si>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</si>
  <si>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</si>
  <si>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</si>
  <si>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</si>
  <si>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</si>
  <si>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</si>
  <si>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</si>
  <si>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</si>
  <si>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</si>
  <si>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</si>
  <si>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</si>
  <si>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</si>
  <si>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</si>
  <si>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</si>
  <si>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</si>
  <si>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</si>
  <si>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</si>
  <si>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</si>
  <si>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</si>
  <si>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</si>
  <si>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</si>
  <si>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</si>
  <si>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</si>
  <si>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</si>
  <si>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</si>
  <si>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</si>
  <si>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</si>
  <si>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</si>
  <si>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</si>
  <si>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</si>
  <si>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</si>
  <si>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</si>
  <si>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</si>
  <si>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</si>
  <si>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</si>
  <si>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</si>
  <si>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</si>
  <si>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</si>
  <si>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</si>
  <si>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</si>
  <si>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</si>
  <si>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</si>
  <si>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</si>
  <si>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</si>
  <si>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</si>
  <si>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</si>
  <si>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</si>
  <si>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</si>
  <si>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</si>
  <si>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</si>
  <si>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</si>
  <si>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</si>
  <si>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</si>
  <si>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</si>
  <si>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</si>
  <si>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</si>
  <si>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</si>
  <si>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</si>
  <si>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</si>
  <si>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</si>
  <si>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</si>
  <si>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</si>
  <si>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</si>
  <si>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</si>
  <si>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</si>
  <si>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</si>
  <si>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</si>
  <si>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</si>
  <si>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</si>
  <si>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</si>
  <si>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</si>
  <si>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</si>
  <si>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</si>
  <si>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</si>
  <si>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</si>
  <si>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</si>
  <si>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</si>
  <si>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</si>
  <si>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</si>
  <si>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</si>
  <si>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</si>
  <si>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</si>
  <si>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</si>
  <si>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</si>
  <si>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</si>
  <si>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</si>
  <si>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</si>
  <si>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</si>
  <si>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</si>
  <si>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</si>
  <si>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</si>
  <si>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</si>
  <si>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</si>
  <si>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</si>
  <si>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</si>
  <si>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</si>
  <si>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</si>
  <si>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</si>
  <si>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</si>
  <si>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</si>
  <si>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</si>
  <si>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</si>
  <si>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</si>
  <si>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</si>
  <si>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早くから下水道が普及し、⑧水洗化率は100％を達成しており、現在は安定した維持管理に努めている。
収支では抑制していた人件費や動力費が増え原価（経費）も上昇しているため⑥汚水処理原価が増加傾向にあるが、一般会計繰入金（収入）により①収益的収支比率はほぼ100％を保っている。⑤経費回収率も100％前後で推移しており、料金水準は適切であると考えられる。
企業債（借金）については、低利へ借換を行い、償還を進めているため、④企業債残高対事業規模比率は安定しているが、施設の長寿命化を計画実施しているため、今後は企業債残高が増え、指標は悪化する見込みである。
観光地のため季節変動や集客により処理水量の増減が大きく、⑦施設利用率は低迷している。</t>
    <rPh sb="13" eb="16">
      <t>スイセンカ</t>
    </rPh>
    <rPh sb="16" eb="17">
      <t>リツ</t>
    </rPh>
    <rPh sb="23" eb="25">
      <t>タッセイ</t>
    </rPh>
    <rPh sb="85" eb="87">
      <t>オスイ</t>
    </rPh>
    <rPh sb="87" eb="89">
      <t>ショリ</t>
    </rPh>
    <rPh sb="89" eb="91">
      <t>ゲンカ</t>
    </rPh>
    <rPh sb="92" eb="94">
      <t>ゾウカ</t>
    </rPh>
    <rPh sb="94" eb="96">
      <t>ケイコウ</t>
    </rPh>
    <rPh sb="138" eb="140">
      <t>ケイヒ</t>
    </rPh>
    <rPh sb="140" eb="142">
      <t>カイシュウ</t>
    </rPh>
    <rPh sb="142" eb="143">
      <t>リツ</t>
    </rPh>
    <rPh sb="148" eb="150">
      <t>ゼンゴ</t>
    </rPh>
    <rPh sb="151" eb="153">
      <t>スイイ</t>
    </rPh>
    <rPh sb="198" eb="200">
      <t>ショウカン</t>
    </rPh>
    <rPh sb="201" eb="202">
      <t>スス</t>
    </rPh>
    <rPh sb="210" eb="212">
      <t>キギョウ</t>
    </rPh>
    <rPh sb="212" eb="213">
      <t>サイ</t>
    </rPh>
    <rPh sb="213" eb="215">
      <t>ザンダカ</t>
    </rPh>
    <rPh sb="215" eb="216">
      <t>タイ</t>
    </rPh>
    <rPh sb="216" eb="218">
      <t>ジギョウ</t>
    </rPh>
    <rPh sb="218" eb="220">
      <t>キボ</t>
    </rPh>
    <rPh sb="220" eb="222">
      <t>ヒリツ</t>
    </rPh>
    <rPh sb="253" eb="255">
      <t>キギョウ</t>
    </rPh>
    <rPh sb="255" eb="256">
      <t>サイ</t>
    </rPh>
    <rPh sb="262" eb="264">
      <t>シヒョウ</t>
    </rPh>
    <rPh sb="265" eb="267">
      <t>アッカ</t>
    </rPh>
    <rPh sb="269" eb="271">
      <t>ミコ</t>
    </rPh>
    <rPh sb="312" eb="314">
      <t>テイメイ</t>
    </rPh>
    <phoneticPr fontId="1"/>
  </si>
  <si>
    <t>　老朽化した管路については、更新を終えており、今後は耐震や陥没対策が必要である。</t>
  </si>
  <si>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公共下水道は町中心部である高野山処理区の汚水処理を行っている。
　過疎化の進むなか安定した事業運営を目指し、料金の確保に努めているが、一般会計からの繰入（補助）も必要である。今後は、維持管理の削減及び施設・管路の長寿命化を検討し一般会計の負担軽減を図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</si>
</sst>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30752"/>
        <c:axId val="555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55130752"/>
        <c:axId val="55522432"/>
      </c:lineChart>
      <c:dateAx>
        <c:axId val="55130752"/>
        <c:scaling>
          <c:orientation val="minMax"/>
        </c:scaling>
        <c:delete val="1"/>
        <c:axPos val="b"/>
        <c:numFmt formatCode="ge" sourceLinked="1"/>
        <c:majorTickMark val="none"/>
        <c:minorTickMark val="none"/>
        <c:tickLblPos val="none"/>
        <c:crossAx val="55522432"/>
        <c:crosses val="autoZero"/>
        <c:auto val="1"/>
        <c:lblOffset val="100"/>
        <c:baseTimeUnit val="years"/>
      </c:dateAx>
      <c:valAx>
        <c:axId val="555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81.599999999999994</c:v>
                </c:pt>
                <c:pt idx="1">
                  <c:v>80.3</c:v>
                </c:pt>
                <c:pt idx="2">
                  <c:v>78</c:v>
                </c:pt>
                <c:pt idx="3">
                  <c:v>62.65</c:v>
                </c:pt>
                <c:pt idx="4">
                  <c:v>64.760000000000005</c:v>
                </c:pt>
              </c:numCache>
            </c:numRef>
          </c:val>
        </c:ser>
        <c:dLbls>
          <c:showLegendKey val="0"/>
          <c:showVal val="0"/>
          <c:showCatName val="0"/>
          <c:showSerName val="0"/>
          <c:showPercent val="0"/>
          <c:showBubbleSize val="0"/>
        </c:dLbls>
        <c:gapWidth val="150"/>
        <c:axId val="215852160"/>
        <c:axId val="215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215852160"/>
        <c:axId val="215854080"/>
      </c:lineChart>
      <c:dateAx>
        <c:axId val="215852160"/>
        <c:scaling>
          <c:orientation val="minMax"/>
        </c:scaling>
        <c:delete val="1"/>
        <c:axPos val="b"/>
        <c:numFmt formatCode="ge" sourceLinked="1"/>
        <c:majorTickMark val="none"/>
        <c:minorTickMark val="none"/>
        <c:tickLblPos val="none"/>
        <c:crossAx val="215854080"/>
        <c:crosses val="autoZero"/>
        <c:auto val="1"/>
        <c:lblOffset val="100"/>
        <c:baseTimeUnit val="years"/>
      </c:dateAx>
      <c:valAx>
        <c:axId val="215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79530880"/>
        <c:axId val="3107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279530880"/>
        <c:axId val="310700672"/>
      </c:lineChart>
      <c:dateAx>
        <c:axId val="279530880"/>
        <c:scaling>
          <c:orientation val="minMax"/>
        </c:scaling>
        <c:delete val="1"/>
        <c:axPos val="b"/>
        <c:numFmt formatCode="ge" sourceLinked="1"/>
        <c:majorTickMark val="none"/>
        <c:minorTickMark val="none"/>
        <c:tickLblPos val="none"/>
        <c:crossAx val="310700672"/>
        <c:crosses val="autoZero"/>
        <c:auto val="1"/>
        <c:lblOffset val="100"/>
        <c:baseTimeUnit val="years"/>
      </c:dateAx>
      <c:valAx>
        <c:axId val="310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101.02</c:v>
                </c:pt>
                <c:pt idx="1">
                  <c:v>99.74</c:v>
                </c:pt>
                <c:pt idx="2">
                  <c:v>103.93</c:v>
                </c:pt>
                <c:pt idx="3">
                  <c:v>99.58</c:v>
                </c:pt>
                <c:pt idx="4">
                  <c:v>105.32</c:v>
                </c:pt>
              </c:numCache>
            </c:numRef>
          </c:val>
        </c:ser>
        <c:dLbls>
          <c:showLegendKey val="0"/>
          <c:showVal val="0"/>
          <c:showCatName val="0"/>
          <c:showSerName val="0"/>
          <c:showPercent val="0"/>
          <c:showBubbleSize val="0"/>
        </c:dLbls>
        <c:gapWidth val="150"/>
        <c:axId val="56353920"/>
        <c:axId val="563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53920"/>
        <c:axId val="56358400"/>
      </c:lineChart>
      <c:dateAx>
        <c:axId val="56353920"/>
        <c:scaling>
          <c:orientation val="minMax"/>
        </c:scaling>
        <c:delete val="1"/>
        <c:axPos val="b"/>
        <c:numFmt formatCode="ge" sourceLinked="1"/>
        <c:majorTickMark val="none"/>
        <c:minorTickMark val="none"/>
        <c:tickLblPos val="none"/>
        <c:crossAx val="56358400"/>
        <c:crosses val="autoZero"/>
        <c:auto val="1"/>
        <c:lblOffset val="100"/>
        <c:baseTimeUnit val="years"/>
      </c:dateAx>
      <c:valAx>
        <c:axId val="563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01632"/>
        <c:axId val="573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01632"/>
        <c:axId val="57320960"/>
      </c:lineChart>
      <c:dateAx>
        <c:axId val="57301632"/>
        <c:scaling>
          <c:orientation val="minMax"/>
        </c:scaling>
        <c:delete val="1"/>
        <c:axPos val="b"/>
        <c:numFmt formatCode="ge" sourceLinked="1"/>
        <c:majorTickMark val="none"/>
        <c:minorTickMark val="none"/>
        <c:tickLblPos val="none"/>
        <c:crossAx val="57320960"/>
        <c:crosses val="autoZero"/>
        <c:auto val="1"/>
        <c:lblOffset val="100"/>
        <c:baseTimeUnit val="years"/>
      </c:dateAx>
      <c:valAx>
        <c:axId val="573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14752"/>
        <c:axId val="58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14752"/>
        <c:axId val="58317824"/>
      </c:lineChart>
      <c:dateAx>
        <c:axId val="58314752"/>
        <c:scaling>
          <c:orientation val="minMax"/>
        </c:scaling>
        <c:delete val="1"/>
        <c:axPos val="b"/>
        <c:numFmt formatCode="ge" sourceLinked="1"/>
        <c:majorTickMark val="none"/>
        <c:minorTickMark val="none"/>
        <c:tickLblPos val="none"/>
        <c:crossAx val="58317824"/>
        <c:crosses val="autoZero"/>
        <c:auto val="1"/>
        <c:lblOffset val="100"/>
        <c:baseTimeUnit val="years"/>
      </c:dateAx>
      <c:valAx>
        <c:axId val="58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12416"/>
        <c:axId val="584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12416"/>
        <c:axId val="58423936"/>
      </c:lineChart>
      <c:dateAx>
        <c:axId val="58412416"/>
        <c:scaling>
          <c:orientation val="minMax"/>
        </c:scaling>
        <c:delete val="1"/>
        <c:axPos val="b"/>
        <c:numFmt formatCode="ge" sourceLinked="1"/>
        <c:majorTickMark val="none"/>
        <c:minorTickMark val="none"/>
        <c:tickLblPos val="none"/>
        <c:crossAx val="58423936"/>
        <c:crosses val="autoZero"/>
        <c:auto val="1"/>
        <c:lblOffset val="100"/>
        <c:baseTimeUnit val="years"/>
      </c:dateAx>
      <c:valAx>
        <c:axId val="584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947072"/>
        <c:axId val="1244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947072"/>
        <c:axId val="124440576"/>
      </c:lineChart>
      <c:dateAx>
        <c:axId val="58947072"/>
        <c:scaling>
          <c:orientation val="minMax"/>
        </c:scaling>
        <c:delete val="1"/>
        <c:axPos val="b"/>
        <c:numFmt formatCode="ge" sourceLinked="1"/>
        <c:majorTickMark val="none"/>
        <c:minorTickMark val="none"/>
        <c:tickLblPos val="none"/>
        <c:crossAx val="124440576"/>
        <c:crosses val="autoZero"/>
        <c:auto val="1"/>
        <c:lblOffset val="100"/>
        <c:baseTimeUnit val="years"/>
      </c:dateAx>
      <c:valAx>
        <c:axId val="1244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440.38</c:v>
                </c:pt>
                <c:pt idx="1">
                  <c:v>488.03</c:v>
                </c:pt>
                <c:pt idx="2">
                  <c:v>484.25</c:v>
                </c:pt>
                <c:pt idx="3">
                  <c:v>472.4</c:v>
                </c:pt>
                <c:pt idx="4">
                  <c:v>358.37</c:v>
                </c:pt>
              </c:numCache>
            </c:numRef>
          </c:val>
        </c:ser>
        <c:dLbls>
          <c:showLegendKey val="0"/>
          <c:showVal val="0"/>
          <c:showCatName val="0"/>
          <c:showSerName val="0"/>
          <c:showPercent val="0"/>
          <c:showBubbleSize val="0"/>
        </c:dLbls>
        <c:gapWidth val="150"/>
        <c:axId val="184278016"/>
        <c:axId val="191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184278016"/>
        <c:axId val="191440000"/>
      </c:lineChart>
      <c:dateAx>
        <c:axId val="184278016"/>
        <c:scaling>
          <c:orientation val="minMax"/>
        </c:scaling>
        <c:delete val="1"/>
        <c:axPos val="b"/>
        <c:numFmt formatCode="ge" sourceLinked="1"/>
        <c:majorTickMark val="none"/>
        <c:minorTickMark val="none"/>
        <c:tickLblPos val="none"/>
        <c:crossAx val="191440000"/>
        <c:crosses val="autoZero"/>
        <c:auto val="1"/>
        <c:lblOffset val="100"/>
        <c:baseTimeUnit val="years"/>
      </c:dateAx>
      <c:valAx>
        <c:axId val="191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102.57</c:v>
                </c:pt>
                <c:pt idx="1">
                  <c:v>96.27</c:v>
                </c:pt>
                <c:pt idx="2">
                  <c:v>96.23</c:v>
                </c:pt>
                <c:pt idx="3">
                  <c:v>91.31</c:v>
                </c:pt>
                <c:pt idx="4">
                  <c:v>105.6</c:v>
                </c:pt>
              </c:numCache>
            </c:numRef>
          </c:val>
        </c:ser>
        <c:dLbls>
          <c:showLegendKey val="0"/>
          <c:showVal val="0"/>
          <c:showCatName val="0"/>
          <c:showSerName val="0"/>
          <c:showPercent val="0"/>
          <c:showBubbleSize val="0"/>
        </c:dLbls>
        <c:gapWidth val="150"/>
        <c:axId val="203096448"/>
        <c:axId val="203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203096448"/>
        <c:axId val="203099136"/>
      </c:lineChart>
      <c:dateAx>
        <c:axId val="203096448"/>
        <c:scaling>
          <c:orientation val="minMax"/>
        </c:scaling>
        <c:delete val="1"/>
        <c:axPos val="b"/>
        <c:numFmt formatCode="ge" sourceLinked="1"/>
        <c:majorTickMark val="none"/>
        <c:minorTickMark val="none"/>
        <c:tickLblPos val="none"/>
        <c:crossAx val="203099136"/>
        <c:crosses val="autoZero"/>
        <c:auto val="1"/>
        <c:lblOffset val="100"/>
        <c:baseTimeUnit val="years"/>
      </c:dateAx>
      <c:valAx>
        <c:axId val="203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131.88999999999999</c:v>
                </c:pt>
                <c:pt idx="1">
                  <c:v>141.35</c:v>
                </c:pt>
                <c:pt idx="2">
                  <c:v>142.18</c:v>
                </c:pt>
                <c:pt idx="3">
                  <c:v>156.30000000000001</c:v>
                </c:pt>
                <c:pt idx="4">
                  <c:v>150.01</c:v>
                </c:pt>
              </c:numCache>
            </c:numRef>
          </c:val>
        </c:ser>
        <c:dLbls>
          <c:showLegendKey val="0"/>
          <c:showVal val="0"/>
          <c:showCatName val="0"/>
          <c:showSerName val="0"/>
          <c:showPercent val="0"/>
          <c:showBubbleSize val="0"/>
        </c:dLbls>
        <c:gapWidth val="150"/>
        <c:axId val="205576064"/>
        <c:axId val="2065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205576064"/>
        <c:axId val="206594432"/>
      </c:lineChart>
      <c:dateAx>
        <c:axId val="205576064"/>
        <c:scaling>
          <c:orientation val="minMax"/>
        </c:scaling>
        <c:delete val="1"/>
        <c:axPos val="b"/>
        <c:numFmt formatCode="ge" sourceLinked="1"/>
        <c:majorTickMark val="none"/>
        <c:minorTickMark val="none"/>
        <c:tickLblPos val="none"/>
        <c:crossAx val="206594432"/>
        <c:crosses val="autoZero"/>
        <c:auto val="1"/>
        <c:lblOffset val="100"/>
        <c:baseTimeUnit val="years"/>
      </c:dateAx>
      <c:valAx>
        <c:axId val="2065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3298</v>
      </c>
      <c r="AM8" s="64"/>
      <c r="AN8" s="64"/>
      <c r="AO8" s="64"/>
      <c r="AP8" s="64"/>
      <c r="AQ8" s="64"/>
      <c r="AR8" s="64"/>
      <c r="AS8" s="64"/>
      <c r="AT8" s="63">
        <f>データ!S6</f>
        <v>137.03</v>
      </c>
      <c r="AU8" s="63"/>
      <c r="AV8" s="63"/>
      <c r="AW8" s="63"/>
      <c r="AX8" s="63"/>
      <c r="AY8" s="63"/>
      <c r="AZ8" s="63"/>
      <c r="BA8" s="63"/>
      <c r="BB8" s="63">
        <f>データ!T6</f>
        <v>24.07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72.38</v>
      </c>
      <c r="Q10" s="63"/>
      <c r="R10" s="63"/>
      <c r="S10" s="63"/>
      <c r="T10" s="63"/>
      <c r="U10" s="63"/>
      <c r="V10" s="63"/>
      <c r="W10" s="63">
        <f>データ!P6</f>
        <v>55.62</v>
      </c>
      <c r="X10" s="63"/>
      <c r="Y10" s="63"/>
      <c r="Z10" s="63"/>
      <c r="AA10" s="63"/>
      <c r="AB10" s="63"/>
      <c r="AC10" s="63"/>
      <c r="AD10" s="64">
        <f>データ!Q6</f>
        <v>2800</v>
      </c>
      <c r="AE10" s="64"/>
      <c r="AF10" s="64"/>
      <c r="AG10" s="64"/>
      <c r="AH10" s="64"/>
      <c r="AI10" s="64"/>
      <c r="AJ10" s="64"/>
      <c r="AK10" s="2"/>
      <c r="AL10" s="64">
        <f>データ!U6</f>
        <v>2374</v>
      </c>
      <c r="AM10" s="64"/>
      <c r="AN10" s="64"/>
      <c r="AO10" s="64"/>
      <c r="AP10" s="64"/>
      <c r="AQ10" s="64"/>
      <c r="AR10" s="64"/>
      <c r="AS10" s="64"/>
      <c r="AT10" s="63">
        <f>データ!V6</f>
        <v>1.43</v>
      </c>
      <c r="AU10" s="63"/>
      <c r="AV10" s="63"/>
      <c r="AW10" s="63"/>
      <c r="AX10" s="63"/>
      <c r="AY10" s="63"/>
      <c r="AZ10" s="63"/>
      <c r="BA10" s="63"/>
      <c r="BB10" s="63">
        <f>データ!W6</f>
        <v>1660.14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303445</v>
      </c>
      <c r="D6" s="31">
        <f t="shared" si="3"/>
        <v>47</v>
      </c>
      <c r="E6" s="31">
        <f t="shared" si="3"/>
        <v>17</v>
      </c>
      <c r="F6" s="31">
        <f t="shared" si="3"/>
        <v>1</v>
      </c>
      <c r="G6" s="31">
        <f t="shared" si="3"/>
        <v>0</v>
      </c>
      <c r="H6" s="31" t="str">
        <f t="shared" si="3"/>
        <v>和歌山県　高野町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72.38</v>
      </c>
      <c r="P6" s="32">
        <f t="shared" si="3"/>
        <v>55.62</v>
      </c>
      <c r="Q6" s="32">
        <f t="shared" si="3"/>
        <v>2800</v>
      </c>
      <c r="R6" s="32">
        <f t="shared" si="3"/>
        <v>3298</v>
      </c>
      <c r="S6" s="32">
        <f t="shared" si="3"/>
        <v>137.03</v>
      </c>
      <c r="T6" s="32">
        <f t="shared" si="3"/>
        <v>24.07</v>
      </c>
      <c r="U6" s="32">
        <f t="shared" si="3"/>
        <v>2374</v>
      </c>
      <c r="V6" s="32">
        <f t="shared" si="3"/>
        <v>1.43</v>
      </c>
      <c r="W6" s="32">
        <f t="shared" si="3"/>
        <v>1660.14</v>
      </c>
      <c r="X6" s="33">
        <f>IF(X7="",NA(),X7)</f>
        <v>101.02</v>
      </c>
      <c r="Y6" s="33">
        <f t="shared" ref="Y6:AG6" si="4">IF(Y7="",NA(),Y7)</f>
        <v>99.74</v>
      </c>
      <c r="Z6" s="33">
        <f t="shared" si="4"/>
        <v>103.93</v>
      </c>
      <c r="AA6" s="33">
        <f t="shared" si="4"/>
        <v>99.58</v>
      </c>
      <c r="AB6" s="33">
        <f t="shared" si="4"/>
        <v>105.32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440.38</v>
      </c>
      <c r="BF6" s="33">
        <f t="shared" ref="BF6:BN6" si="7">IF(BF7="",NA(),BF7)</f>
        <v>488.03</v>
      </c>
      <c r="BG6" s="33">
        <f t="shared" si="7"/>
        <v>484.25</v>
      </c>
      <c r="BH6" s="33">
        <f t="shared" si="7"/>
        <v>472.4</v>
      </c>
      <c r="BI6" s="33">
        <f t="shared" si="7"/>
        <v>358.37</v>
      </c>
      <c r="BJ6" s="33">
        <f t="shared" si="7"/>
        <v>640.62</v>
      </c>
      <c r="BK6" s="33">
        <f t="shared" si="7"/>
        <v>563.88</v>
      </c>
      <c r="BL6" s="33">
        <f t="shared" si="7"/>
        <v>603.13</v>
      </c>
      <c r="BM6" s="33">
        <f t="shared" si="7"/>
        <v>677.82</v>
      </c>
      <c r="BN6" s="33">
        <f t="shared" si="7"/>
        <v>593.23</v>
      </c>
      <c r="BO6" s="32" t="str">
        <f>IF(BO7="","",IF(BO7="-","【-】","【"&amp;SUBSTITUTE(TEXT(BO7,"#,##0.00"),"-","△")&amp;"】"))</f>
        <v>【763.62】</v>
      </c>
      <c r="BP6" s="33">
        <f>IF(BP7="",NA(),BP7)</f>
        <v>102.57</v>
      </c>
      <c r="BQ6" s="33">
        <f t="shared" ref="BQ6:BY6" si="8">IF(BQ7="",NA(),BQ7)</f>
        <v>96.27</v>
      </c>
      <c r="BR6" s="33">
        <f t="shared" si="8"/>
        <v>96.23</v>
      </c>
      <c r="BS6" s="33">
        <f t="shared" si="8"/>
        <v>91.31</v>
      </c>
      <c r="BT6" s="33">
        <f t="shared" si="8"/>
        <v>105.6</v>
      </c>
      <c r="BU6" s="33">
        <f t="shared" si="8"/>
        <v>88.62</v>
      </c>
      <c r="BV6" s="33">
        <f t="shared" si="8"/>
        <v>92.2</v>
      </c>
      <c r="BW6" s="33">
        <f t="shared" si="8"/>
        <v>81.81</v>
      </c>
      <c r="BX6" s="33">
        <f t="shared" si="8"/>
        <v>78.510000000000005</v>
      </c>
      <c r="BY6" s="33">
        <f t="shared" si="8"/>
        <v>86.48</v>
      </c>
      <c r="BZ6" s="32" t="str">
        <f>IF(BZ7="","",IF(BZ7="-","【-】","【"&amp;SUBSTITUTE(TEXT(BZ7,"#,##0.00"),"-","△")&amp;"】"))</f>
        <v>【98.53】</v>
      </c>
      <c r="CA6" s="33">
        <f>IF(CA7="",NA(),CA7)</f>
        <v>131.88999999999999</v>
      </c>
      <c r="CB6" s="33">
        <f t="shared" ref="CB6:CJ6" si="9">IF(CB7="",NA(),CB7)</f>
        <v>141.35</v>
      </c>
      <c r="CC6" s="33">
        <f t="shared" si="9"/>
        <v>142.18</v>
      </c>
      <c r="CD6" s="33">
        <f t="shared" si="9"/>
        <v>156.30000000000001</v>
      </c>
      <c r="CE6" s="33">
        <f t="shared" si="9"/>
        <v>150.01</v>
      </c>
      <c r="CF6" s="33">
        <f t="shared" si="9"/>
        <v>129.88</v>
      </c>
      <c r="CG6" s="33">
        <f t="shared" si="9"/>
        <v>136.66</v>
      </c>
      <c r="CH6" s="33">
        <f t="shared" si="9"/>
        <v>154.86000000000001</v>
      </c>
      <c r="CI6" s="33">
        <f t="shared" si="9"/>
        <v>171.02</v>
      </c>
      <c r="CJ6" s="33">
        <f t="shared" si="9"/>
        <v>174.38</v>
      </c>
      <c r="CK6" s="32" t="str">
        <f>IF(CK7="","",IF(CK7="-","【-】","【"&amp;SUBSTITUTE(TEXT(CK7,"#,##0.00"),"-","△")&amp;"】"))</f>
        <v>【139.70】</v>
      </c>
      <c r="CL6" s="33">
        <f>IF(CL7="",NA(),CL7)</f>
        <v>81.599999999999994</v>
      </c>
      <c r="CM6" s="33">
        <f t="shared" ref="CM6:CU6" si="10">IF(CM7="",NA(),CM7)</f>
        <v>80.3</v>
      </c>
      <c r="CN6" s="33">
        <f t="shared" si="10"/>
        <v>78</v>
      </c>
      <c r="CO6" s="33">
        <f t="shared" si="10"/>
        <v>62.65</v>
      </c>
      <c r="CP6" s="33">
        <f t="shared" si="10"/>
        <v>64.760000000000005</v>
      </c>
      <c r="CQ6" s="33">
        <f t="shared" si="10"/>
        <v>56.81</v>
      </c>
      <c r="CR6" s="33">
        <f t="shared" si="10"/>
        <v>55.85</v>
      </c>
      <c r="CS6" s="33">
        <f t="shared" si="10"/>
        <v>53.69</v>
      </c>
      <c r="CT6" s="33">
        <f t="shared" si="10"/>
        <v>62.25</v>
      </c>
      <c r="CU6" s="33">
        <f t="shared" si="10"/>
        <v>58.04</v>
      </c>
      <c r="CV6" s="32" t="str">
        <f>IF(CV7="","",IF(CV7="-","【-】","【"&amp;SUBSTITUTE(TEXT(CV7,"#,##0.00"),"-","△")&amp;"】"))</f>
        <v>【60.01】</v>
      </c>
      <c r="CW6" s="33">
        <f>IF(CW7="",NA(),CW7)</f>
        <v>100</v>
      </c>
      <c r="CX6" s="33">
        <f t="shared" ref="CX6:DF6" si="11">IF(CX7="",NA(),CX7)</f>
        <v>100</v>
      </c>
      <c r="CY6" s="33">
        <f t="shared" si="11"/>
        <v>100</v>
      </c>
      <c r="CZ6" s="33">
        <f t="shared" si="11"/>
        <v>100</v>
      </c>
      <c r="DA6" s="33">
        <f t="shared" si="11"/>
        <v>100</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303445</v>
      </c>
      <c r="D7" s="35">
        <v>47</v>
      </c>
      <c r="E7" s="35">
        <v>17</v>
      </c>
      <c r="F7" s="35">
        <v>1</v>
      </c>
      <c r="G7" s="35">
        <v>0</v>
      </c>
      <c r="H7" s="35" t="s">
        <v>96</v>
      </c>
      <c r="I7" s="35" t="s">
        <v>97</v>
      </c>
      <c r="J7" s="35" t="s">
        <v>98</v>
      </c>
      <c r="K7" s="35" t="s">
        <v>99</v>
      </c>
      <c r="L7" s="35" t="s">
        <v>100</v>
      </c>
      <c r="M7" s="36" t="s">
        <v>101</v>
      </c>
      <c r="N7" s="36" t="s">
        <v>102</v>
      </c>
      <c r="O7" s="36">
        <v>72.38</v>
      </c>
      <c r="P7" s="36">
        <v>55.62</v>
      </c>
      <c r="Q7" s="36">
        <v>2800</v>
      </c>
      <c r="R7" s="36">
        <v>3298</v>
      </c>
      <c r="S7" s="36">
        <v>137.03</v>
      </c>
      <c r="T7" s="36">
        <v>24.07</v>
      </c>
      <c r="U7" s="36">
        <v>2374</v>
      </c>
      <c r="V7" s="36">
        <v>1.43</v>
      </c>
      <c r="W7" s="36">
        <v>1660.14</v>
      </c>
      <c r="X7" s="36">
        <v>101.02</v>
      </c>
      <c r="Y7" s="36">
        <v>99.74</v>
      </c>
      <c r="Z7" s="36">
        <v>103.93</v>
      </c>
      <c r="AA7" s="36">
        <v>99.58</v>
      </c>
      <c r="AB7" s="36">
        <v>105.32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440.38</v>
      </c>
      <c r="BF7" s="36">
        <v>488.03</v>
      </c>
      <c r="BG7" s="36">
        <v>484.25</v>
      </c>
      <c r="BH7" s="36">
        <v>472.4</v>
      </c>
      <c r="BI7" s="36">
        <v>358.37</v>
      </c>
      <c r="BJ7" s="36">
        <v>640.62</v>
      </c>
      <c r="BK7" s="36">
        <v>563.88</v>
      </c>
      <c r="BL7" s="36">
        <v>603.13</v>
      </c>
      <c r="BM7" s="36">
        <v>677.82</v>
      </c>
      <c r="BN7" s="36">
        <v>593.23</v>
      </c>
      <c r="BO7" s="36">
        <v>763.62</v>
      </c>
      <c r="BP7" s="36">
        <v>102.57</v>
      </c>
      <c r="BQ7" s="36">
        <v>96.27</v>
      </c>
      <c r="BR7" s="36">
        <v>96.23</v>
      </c>
      <c r="BS7" s="36">
        <v>91.31</v>
      </c>
      <c r="BT7" s="36">
        <v>105.6</v>
      </c>
      <c r="BU7" s="36">
        <v>88.62</v>
      </c>
      <c r="BV7" s="36">
        <v>92.2</v>
      </c>
      <c r="BW7" s="36">
        <v>81.81</v>
      </c>
      <c r="BX7" s="36">
        <v>78.510000000000005</v>
      </c>
      <c r="BY7" s="36">
        <v>86.48</v>
      </c>
      <c r="BZ7" s="36">
        <v>98.53</v>
      </c>
      <c r="CA7" s="36">
        <v>131.88999999999999</v>
      </c>
      <c r="CB7" s="36">
        <v>141.35</v>
      </c>
      <c r="CC7" s="36">
        <v>142.18</v>
      </c>
      <c r="CD7" s="36">
        <v>156.30000000000001</v>
      </c>
      <c r="CE7" s="36">
        <v>150.01</v>
      </c>
      <c r="CF7" s="36">
        <v>129.88</v>
      </c>
      <c r="CG7" s="36">
        <v>136.66</v>
      </c>
      <c r="CH7" s="36">
        <v>154.86000000000001</v>
      </c>
      <c r="CI7" s="36">
        <v>171.02</v>
      </c>
      <c r="CJ7" s="36">
        <v>174.38</v>
      </c>
      <c r="CK7" s="36">
        <v>139.69999999999999</v>
      </c>
      <c r="CL7" s="36">
        <v>81.599999999999994</v>
      </c>
      <c r="CM7" s="36">
        <v>80.3</v>
      </c>
      <c r="CN7" s="36">
        <v>78</v>
      </c>
      <c r="CO7" s="36">
        <v>62.65</v>
      </c>
      <c r="CP7" s="36">
        <v>64.760000000000005</v>
      </c>
      <c r="CQ7" s="36">
        <v>56.81</v>
      </c>
      <c r="CR7" s="36">
        <v>55.85</v>
      </c>
      <c r="CS7" s="36">
        <v>53.69</v>
      </c>
      <c r="CT7" s="36">
        <v>62.25</v>
      </c>
      <c r="CU7" s="36">
        <v>58.04</v>
      </c>
      <c r="CV7" s="36">
        <v>60.01</v>
      </c>
      <c r="CW7" s="36">
        <v>100</v>
      </c>
      <c r="CX7" s="36">
        <v>100</v>
      </c>
      <c r="CY7" s="36">
        <v>100</v>
      </c>
      <c r="CZ7" s="36">
        <v>100</v>
      </c>
      <c r="DA7" s="36">
        <v>100</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2017-02-08T02:53:08Z</dcterms:created>
  <dcterms:modified xsi:type="dcterms:W3CDTF">2017-02-14T07:34:20Z</dcterms:modified>
</cp:coreProperties>
</file>