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AQ8" i="4" s="1"/>
  <c r="Q6" i="5"/>
  <c r="AI8" i="4" s="1"/>
  <c r="P6" i="5"/>
  <c r="O6" i="5"/>
  <c r="N6" i="5"/>
  <c r="M6" i="5"/>
  <c r="B10" i="4" s="1"/>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<sst xmlns="http://schemas.openxmlformats.org/spreadsheetml/2006/main" count="217" uniqueCount="107">
  <si>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</si>
  <si>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</si>
  <si>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</si>
  <si>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</si>
  <si>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</si>
  <si>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</si>
  <si>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</si>
  <si>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</si>
  <si>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</si>
  <si>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</si>
  <si>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</si>
  <si>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</si>
  <si>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</si>
  <si>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</si>
  <si>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</si>
  <si>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</si>
  <si>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</si>
  <si>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</si>
  <si>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</si>
  <si>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</si>
  <si>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</si>
  <si>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</si>
  <si>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</si>
  <si>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</si>
  <si>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</si>
  <si>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</si>
  <si>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</si>
  <si>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</si>
  <si>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</si>
  <si>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</si>
  <si>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</si>
  <si>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</si>
  <si>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</si>
  <si>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</si>
  <si>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</si>
  <si>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</si>
  <si>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</si>
  <si>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</si>
  <si>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</si>
  <si>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</si>
  <si>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</si>
  <si>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</si>
  <si>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</si>
  <si>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</si>
  <si>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</si>
  <si>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</si>
  <si>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</si>
  <si>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</si>
  <si>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</si>
  <si>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</si>
  <si>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</si>
  <si>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</si>
  <si>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</si>
  <si>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</si>
  <si>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</si>
  <si>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</si>
  <si>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</si>
  <si>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</si>
  <si>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</si>
  <si>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</si>
  <si>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</si>
  <si>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</si>
  <si>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</si>
  <si>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</si>
  <si>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</si>
  <si>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</si>
  <si>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</si>
  <si>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</si>
  <si>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</si>
  <si>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</si>
  <si>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</si>
  <si>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</si>
  <si>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</si>
  <si>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</si>
  <si>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</si>
  <si>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</si>
  <si>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</si>
  <si>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</si>
  <si>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</si>
  <si>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</si>
  <si>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</si>
  <si>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</si>
  <si>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</si>
  <si>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</si>
  <si>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</si>
  <si>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</si>
  <si>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</si>
  <si>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</si>
  <si>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</si>
  <si>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</si>
  <si>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</si>
  <si>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</si>
  <si>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</si>
  <si>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</si>
  <si>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</si>
  <si>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</si>
  <si>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</si>
  <si>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</si>
  <si>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</si>
  <si>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</si>
  <si>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</si>
  <si>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</si>
  <si>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</si>
  <si>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</si>
  <si>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財政健全化計画により、人件費（費用）等の抑制を行っており、①経常収支比率は過去5年間100％を超え上昇傾向で推移している。
⑤料金回収率についても100％を超えているため、維持管理費に見合った料金収入を確保できている。⑥給水原価も減少傾向にあるが、今後、施設の老朽化に伴う修繕費等の維持管理費の増加が予想されるため、適切な管理により費用を抑える必要がある。
③流動比率は100％を上回っているため、短期的な支払い能力には問題ないが、企業債（借金）については、返済がピークを迎え現金の確保が必要である。
水質向上のため高度浄水処理を早くから導入しており、他団体と比べ料金及び費用は高く、観光地のため季節変動や集客により使用水量の変動がある。また、寒冷地のため凍結等による漏水があるため⑧有収率が低いので管路の更新が必要である。</t>
    <rPh sb="18" eb="19">
      <t>トウ</t>
    </rPh>
    <rPh sb="23" eb="24">
      <t>オコナ</t>
    </rPh>
    <rPh sb="30" eb="32">
      <t>ケイジョウ</t>
    </rPh>
    <rPh sb="32" eb="34">
      <t>シュウシ</t>
    </rPh>
    <rPh sb="34" eb="36">
      <t>ヒリツ</t>
    </rPh>
    <rPh sb="47" eb="48">
      <t>コ</t>
    </rPh>
    <rPh sb="49" eb="51">
      <t>ジョウショウ</t>
    </rPh>
    <rPh sb="51" eb="53">
      <t>ケイコウ</t>
    </rPh>
    <rPh sb="63" eb="65">
      <t>リョウキン</t>
    </rPh>
    <rPh sb="65" eb="67">
      <t>カイシュウ</t>
    </rPh>
    <rPh sb="67" eb="68">
      <t>リツ</t>
    </rPh>
    <rPh sb="78" eb="79">
      <t>コ</t>
    </rPh>
    <rPh sb="86" eb="88">
      <t>イジ</t>
    </rPh>
    <rPh sb="88" eb="91">
      <t>カンリヒ</t>
    </rPh>
    <rPh sb="92" eb="94">
      <t>ミア</t>
    </rPh>
    <rPh sb="96" eb="98">
      <t>リョウキン</t>
    </rPh>
    <rPh sb="98" eb="100">
      <t>シュウニュウ</t>
    </rPh>
    <rPh sb="101" eb="103">
      <t>カクホ</t>
    </rPh>
    <rPh sb="110" eb="112">
      <t>キュウスイ</t>
    </rPh>
    <rPh sb="112" eb="114">
      <t>ゲンカ</t>
    </rPh>
    <rPh sb="115" eb="117">
      <t>ゲンショウ</t>
    </rPh>
    <rPh sb="117" eb="119">
      <t>ケイコウ</t>
    </rPh>
    <rPh sb="124" eb="126">
      <t>コンゴ</t>
    </rPh>
    <rPh sb="127" eb="129">
      <t>シセツ</t>
    </rPh>
    <rPh sb="130" eb="133">
      <t>ロウキュウカ</t>
    </rPh>
    <rPh sb="134" eb="135">
      <t>トモナ</t>
    </rPh>
    <rPh sb="136" eb="138">
      <t>シュウゼン</t>
    </rPh>
    <rPh sb="138" eb="139">
      <t>ヒ</t>
    </rPh>
    <rPh sb="139" eb="140">
      <t>トウ</t>
    </rPh>
    <rPh sb="141" eb="143">
      <t>イジ</t>
    </rPh>
    <rPh sb="143" eb="146">
      <t>カンリヒ</t>
    </rPh>
    <rPh sb="147" eb="149">
      <t>ゾウカ</t>
    </rPh>
    <rPh sb="150" eb="152">
      <t>ヨソウ</t>
    </rPh>
    <rPh sb="158" eb="160">
      <t>テキセツ</t>
    </rPh>
    <rPh sb="161" eb="163">
      <t>カンリ</t>
    </rPh>
    <rPh sb="166" eb="168">
      <t>ヒヨウ</t>
    </rPh>
    <rPh sb="169" eb="170">
      <t>オサ</t>
    </rPh>
    <rPh sb="172" eb="174">
      <t>ヒツヨウ</t>
    </rPh>
    <rPh sb="180" eb="182">
      <t>リュウドウ</t>
    </rPh>
    <rPh sb="182" eb="184">
      <t>ヒリツ</t>
    </rPh>
    <rPh sb="190" eb="192">
      <t>ウワマワ</t>
    </rPh>
    <rPh sb="199" eb="202">
      <t>タンキテキ</t>
    </rPh>
    <rPh sb="203" eb="205">
      <t>シハラ</t>
    </rPh>
    <rPh sb="206" eb="208">
      <t>ノウリョク</t>
    </rPh>
    <rPh sb="210" eb="212">
      <t>モンダイ</t>
    </rPh>
    <phoneticPr fontId="1"/>
  </si>
  <si>
    <t>　施設・管路とも老朽化しており、施設については維持管理のため機器の更新を行っているが、管路については財源不足のため更新が遅れている。管路の更新投資を増やす必要が高いため、財源の検討が必要である。</t>
  </si>
  <si>
    <t>　過疎化が進み人口減による使用水量の減や観光地のため集客による変動があり、料金確保が不安定である。今後も財政健全化を進めるとともに、現金確保が急務であり、新規の企業債や投資を抑制している。今後は老朽化対策を進める必要があるが、⑦施設利用率が低いことに鑑み、適正規模の投資を検討する必要がある。</t>
    <rPh sb="103" eb="104">
      <t>スス</t>
    </rPh>
    <rPh sb="106" eb="108">
      <t>ヒツヨウ</t>
    </rPh>
    <rPh sb="114" eb="116">
      <t>シセツ</t>
    </rPh>
    <rPh sb="116" eb="119">
      <t>リヨウリツ</t>
    </rPh>
    <rPh sb="120" eb="121">
      <t>ヒク</t>
    </rPh>
    <rPh sb="125" eb="126">
      <t>カンガ</t>
    </rPh>
    <rPh sb="128" eb="130">
      <t>テキセイ</t>
    </rPh>
    <rPh sb="130" eb="132">
      <t>キボ</t>
    </rPh>
    <rPh sb="133" eb="135">
      <t>トウシ</t>
    </rPh>
    <rPh sb="136" eb="138">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</si>
</sst>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218112"/>
        <c:axId val="1582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158218112"/>
        <c:axId val="158236672"/>
      </c:lineChart>
      <c:dateAx>
        <c:axId val="158218112"/>
        <c:scaling>
          <c:orientation val="minMax"/>
        </c:scaling>
        <c:delete val="1"/>
        <c:axPos val="b"/>
        <c:numFmt formatCode="ge" sourceLinked="1"/>
        <c:majorTickMark val="none"/>
        <c:minorTickMark val="none"/>
        <c:tickLblPos val="none"/>
        <c:crossAx val="158236672"/>
        <c:crosses val="autoZero"/>
        <c:auto val="1"/>
        <c:lblOffset val="100"/>
        <c:baseTimeUnit val="years"/>
      </c:dateAx>
      <c:valAx>
        <c:axId val="1582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38.869999999999997</c:v>
                </c:pt>
                <c:pt idx="1">
                  <c:v>42.31</c:v>
                </c:pt>
                <c:pt idx="2">
                  <c:v>41.88</c:v>
                </c:pt>
                <c:pt idx="3">
                  <c:v>33.049999999999997</c:v>
                </c:pt>
                <c:pt idx="4">
                  <c:v>33.96</c:v>
                </c:pt>
              </c:numCache>
            </c:numRef>
          </c:val>
        </c:ser>
        <c:dLbls>
          <c:showLegendKey val="0"/>
          <c:showVal val="0"/>
          <c:showCatName val="0"/>
          <c:showSerName val="0"/>
          <c:showPercent val="0"/>
          <c:showBubbleSize val="0"/>
        </c:dLbls>
        <c:gapWidth val="150"/>
        <c:axId val="158492928"/>
        <c:axId val="1585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158492928"/>
        <c:axId val="158523776"/>
      </c:lineChart>
      <c:dateAx>
        <c:axId val="158492928"/>
        <c:scaling>
          <c:orientation val="minMax"/>
        </c:scaling>
        <c:delete val="1"/>
        <c:axPos val="b"/>
        <c:numFmt formatCode="ge" sourceLinked="1"/>
        <c:majorTickMark val="none"/>
        <c:minorTickMark val="none"/>
        <c:tickLblPos val="none"/>
        <c:crossAx val="158523776"/>
        <c:crosses val="autoZero"/>
        <c:auto val="1"/>
        <c:lblOffset val="100"/>
        <c:baseTimeUnit val="years"/>
      </c:dateAx>
      <c:valAx>
        <c:axId val="1585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74.56</c:v>
                </c:pt>
                <c:pt idx="1">
                  <c:v>66.37</c:v>
                </c:pt>
                <c:pt idx="2">
                  <c:v>63.95</c:v>
                </c:pt>
                <c:pt idx="3">
                  <c:v>78.739999999999995</c:v>
                </c:pt>
                <c:pt idx="4">
                  <c:v>81.95</c:v>
                </c:pt>
              </c:numCache>
            </c:numRef>
          </c:val>
        </c:ser>
        <c:dLbls>
          <c:showLegendKey val="0"/>
          <c:showVal val="0"/>
          <c:showCatName val="0"/>
          <c:showSerName val="0"/>
          <c:showPercent val="0"/>
          <c:showBubbleSize val="0"/>
        </c:dLbls>
        <c:gapWidth val="150"/>
        <c:axId val="158881664"/>
        <c:axId val="15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158881664"/>
        <c:axId val="158892032"/>
      </c:lineChart>
      <c:dateAx>
        <c:axId val="158881664"/>
        <c:scaling>
          <c:orientation val="minMax"/>
        </c:scaling>
        <c:delete val="1"/>
        <c:axPos val="b"/>
        <c:numFmt formatCode="ge" sourceLinked="1"/>
        <c:majorTickMark val="none"/>
        <c:minorTickMark val="none"/>
        <c:tickLblPos val="none"/>
        <c:crossAx val="158892032"/>
        <c:crosses val="autoZero"/>
        <c:auto val="1"/>
        <c:lblOffset val="100"/>
        <c:baseTimeUnit val="years"/>
      </c:dateAx>
      <c:valAx>
        <c:axId val="15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107.5</c:v>
                </c:pt>
                <c:pt idx="1">
                  <c:v>104.47</c:v>
                </c:pt>
                <c:pt idx="2">
                  <c:v>115.87</c:v>
                </c:pt>
                <c:pt idx="3">
                  <c:v>111.84</c:v>
                </c:pt>
                <c:pt idx="4">
                  <c:v>121.28</c:v>
                </c:pt>
              </c:numCache>
            </c:numRef>
          </c:val>
        </c:ser>
        <c:dLbls>
          <c:showLegendKey val="0"/>
          <c:showVal val="0"/>
          <c:showCatName val="0"/>
          <c:showSerName val="0"/>
          <c:showPercent val="0"/>
          <c:showBubbleSize val="0"/>
        </c:dLbls>
        <c:gapWidth val="150"/>
        <c:axId val="158074368"/>
        <c:axId val="1580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58074368"/>
        <c:axId val="158076288"/>
      </c:lineChart>
      <c:dateAx>
        <c:axId val="158074368"/>
        <c:scaling>
          <c:orientation val="minMax"/>
        </c:scaling>
        <c:delete val="1"/>
        <c:axPos val="b"/>
        <c:numFmt formatCode="ge" sourceLinked="1"/>
        <c:majorTickMark val="none"/>
        <c:minorTickMark val="none"/>
        <c:tickLblPos val="none"/>
        <c:crossAx val="158076288"/>
        <c:crosses val="autoZero"/>
        <c:auto val="1"/>
        <c:lblOffset val="100"/>
        <c:baseTimeUnit val="years"/>
      </c:dateAx>
      <c:valAx>
        <c:axId val="15807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0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37.89</c:v>
                </c:pt>
                <c:pt idx="1">
                  <c:v>40.049999999999997</c:v>
                </c:pt>
                <c:pt idx="2">
                  <c:v>41.79</c:v>
                </c:pt>
                <c:pt idx="3">
                  <c:v>62.36</c:v>
                </c:pt>
                <c:pt idx="4">
                  <c:v>64.31</c:v>
                </c:pt>
              </c:numCache>
            </c:numRef>
          </c:val>
        </c:ser>
        <c:dLbls>
          <c:showLegendKey val="0"/>
          <c:showVal val="0"/>
          <c:showCatName val="0"/>
          <c:showSerName val="0"/>
          <c:showPercent val="0"/>
          <c:showBubbleSize val="0"/>
        </c:dLbls>
        <c:gapWidth val="150"/>
        <c:axId val="158114944"/>
        <c:axId val="1581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158114944"/>
        <c:axId val="158116864"/>
      </c:lineChart>
      <c:dateAx>
        <c:axId val="158114944"/>
        <c:scaling>
          <c:orientation val="minMax"/>
        </c:scaling>
        <c:delete val="1"/>
        <c:axPos val="b"/>
        <c:numFmt formatCode="ge" sourceLinked="1"/>
        <c:majorTickMark val="none"/>
        <c:minorTickMark val="none"/>
        <c:tickLblPos val="none"/>
        <c:crossAx val="158116864"/>
        <c:crosses val="autoZero"/>
        <c:auto val="1"/>
        <c:lblOffset val="100"/>
        <c:baseTimeUnit val="years"/>
      </c:dateAx>
      <c:valAx>
        <c:axId val="1581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90.8</c:v>
                </c:pt>
                <c:pt idx="1">
                  <c:v>87.21</c:v>
                </c:pt>
                <c:pt idx="2">
                  <c:v>87.21</c:v>
                </c:pt>
                <c:pt idx="3">
                  <c:v>87.21</c:v>
                </c:pt>
                <c:pt idx="4">
                  <c:v>87.21</c:v>
                </c:pt>
              </c:numCache>
            </c:numRef>
          </c:val>
        </c:ser>
        <c:dLbls>
          <c:showLegendKey val="0"/>
          <c:showVal val="0"/>
          <c:showCatName val="0"/>
          <c:showSerName val="0"/>
          <c:showPercent val="0"/>
          <c:showBubbleSize val="0"/>
        </c:dLbls>
        <c:gapWidth val="150"/>
        <c:axId val="158152960"/>
        <c:axId val="158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158152960"/>
        <c:axId val="158155136"/>
      </c:lineChart>
      <c:dateAx>
        <c:axId val="158152960"/>
        <c:scaling>
          <c:orientation val="minMax"/>
        </c:scaling>
        <c:delete val="1"/>
        <c:axPos val="b"/>
        <c:numFmt formatCode="ge" sourceLinked="1"/>
        <c:majorTickMark val="none"/>
        <c:minorTickMark val="none"/>
        <c:tickLblPos val="none"/>
        <c:crossAx val="158155136"/>
        <c:crosses val="autoZero"/>
        <c:auto val="1"/>
        <c:lblOffset val="100"/>
        <c:baseTimeUnit val="years"/>
      </c:dateAx>
      <c:valAx>
        <c:axId val="158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193920"/>
        <c:axId val="1582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158193920"/>
        <c:axId val="158269824"/>
      </c:lineChart>
      <c:dateAx>
        <c:axId val="158193920"/>
        <c:scaling>
          <c:orientation val="minMax"/>
        </c:scaling>
        <c:delete val="1"/>
        <c:axPos val="b"/>
        <c:numFmt formatCode="ge" sourceLinked="1"/>
        <c:majorTickMark val="none"/>
        <c:minorTickMark val="none"/>
        <c:tickLblPos val="none"/>
        <c:crossAx val="158269824"/>
        <c:crosses val="autoZero"/>
        <c:auto val="1"/>
        <c:lblOffset val="100"/>
        <c:baseTimeUnit val="years"/>
      </c:dateAx>
      <c:valAx>
        <c:axId val="15826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1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1746.95</c:v>
                </c:pt>
                <c:pt idx="1">
                  <c:v>2345.25</c:v>
                </c:pt>
                <c:pt idx="2">
                  <c:v>3944.74</c:v>
                </c:pt>
                <c:pt idx="3">
                  <c:v>130.74</c:v>
                </c:pt>
                <c:pt idx="4">
                  <c:v>156.88</c:v>
                </c:pt>
              </c:numCache>
            </c:numRef>
          </c:val>
        </c:ser>
        <c:dLbls>
          <c:showLegendKey val="0"/>
          <c:showVal val="0"/>
          <c:showCatName val="0"/>
          <c:showSerName val="0"/>
          <c:showPercent val="0"/>
          <c:showBubbleSize val="0"/>
        </c:dLbls>
        <c:gapWidth val="150"/>
        <c:axId val="158304512"/>
        <c:axId val="158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158304512"/>
        <c:axId val="158306688"/>
      </c:lineChart>
      <c:dateAx>
        <c:axId val="158304512"/>
        <c:scaling>
          <c:orientation val="minMax"/>
        </c:scaling>
        <c:delete val="1"/>
        <c:axPos val="b"/>
        <c:numFmt formatCode="ge" sourceLinked="1"/>
        <c:majorTickMark val="none"/>
        <c:minorTickMark val="none"/>
        <c:tickLblPos val="none"/>
        <c:crossAx val="158306688"/>
        <c:crosses val="autoZero"/>
        <c:auto val="1"/>
        <c:lblOffset val="100"/>
        <c:baseTimeUnit val="years"/>
      </c:dateAx>
      <c:valAx>
        <c:axId val="15830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3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419.93</c:v>
                </c:pt>
                <c:pt idx="1">
                  <c:v>394.17</c:v>
                </c:pt>
                <c:pt idx="2">
                  <c:v>373.18</c:v>
                </c:pt>
                <c:pt idx="3">
                  <c:v>355.06</c:v>
                </c:pt>
                <c:pt idx="4">
                  <c:v>296.20999999999998</c:v>
                </c:pt>
              </c:numCache>
            </c:numRef>
          </c:val>
        </c:ser>
        <c:dLbls>
          <c:showLegendKey val="0"/>
          <c:showVal val="0"/>
          <c:showCatName val="0"/>
          <c:showSerName val="0"/>
          <c:showPercent val="0"/>
          <c:showBubbleSize val="0"/>
        </c:dLbls>
        <c:gapWidth val="150"/>
        <c:axId val="158332800"/>
        <c:axId val="1583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158332800"/>
        <c:axId val="158347264"/>
      </c:lineChart>
      <c:dateAx>
        <c:axId val="158332800"/>
        <c:scaling>
          <c:orientation val="minMax"/>
        </c:scaling>
        <c:delete val="1"/>
        <c:axPos val="b"/>
        <c:numFmt formatCode="ge" sourceLinked="1"/>
        <c:majorTickMark val="none"/>
        <c:minorTickMark val="none"/>
        <c:tickLblPos val="none"/>
        <c:crossAx val="158347264"/>
        <c:crosses val="autoZero"/>
        <c:auto val="1"/>
        <c:lblOffset val="100"/>
        <c:baseTimeUnit val="years"/>
      </c:dateAx>
      <c:valAx>
        <c:axId val="15834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3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102.55</c:v>
                </c:pt>
                <c:pt idx="1">
                  <c:v>101.05</c:v>
                </c:pt>
                <c:pt idx="2">
                  <c:v>105.08</c:v>
                </c:pt>
                <c:pt idx="3">
                  <c:v>103.47</c:v>
                </c:pt>
                <c:pt idx="4">
                  <c:v>119.45</c:v>
                </c:pt>
              </c:numCache>
            </c:numRef>
          </c:val>
        </c:ser>
        <c:dLbls>
          <c:showLegendKey val="0"/>
          <c:showVal val="0"/>
          <c:showCatName val="0"/>
          <c:showSerName val="0"/>
          <c:showPercent val="0"/>
          <c:showBubbleSize val="0"/>
        </c:dLbls>
        <c:gapWidth val="150"/>
        <c:axId val="158385664"/>
        <c:axId val="1583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158385664"/>
        <c:axId val="158387584"/>
      </c:lineChart>
      <c:dateAx>
        <c:axId val="158385664"/>
        <c:scaling>
          <c:orientation val="minMax"/>
        </c:scaling>
        <c:delete val="1"/>
        <c:axPos val="b"/>
        <c:numFmt formatCode="ge" sourceLinked="1"/>
        <c:majorTickMark val="none"/>
        <c:minorTickMark val="none"/>
        <c:tickLblPos val="none"/>
        <c:crossAx val="158387584"/>
        <c:crosses val="autoZero"/>
        <c:auto val="1"/>
        <c:lblOffset val="100"/>
        <c:baseTimeUnit val="years"/>
      </c:dateAx>
      <c:valAx>
        <c:axId val="1583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245.59</c:v>
                </c:pt>
                <c:pt idx="1">
                  <c:v>254.76</c:v>
                </c:pt>
                <c:pt idx="2">
                  <c:v>247.04</c:v>
                </c:pt>
                <c:pt idx="3">
                  <c:v>244.55</c:v>
                </c:pt>
                <c:pt idx="4">
                  <c:v>210.59</c:v>
                </c:pt>
              </c:numCache>
            </c:numRef>
          </c:val>
        </c:ser>
        <c:dLbls>
          <c:showLegendKey val="0"/>
          <c:showVal val="0"/>
          <c:showCatName val="0"/>
          <c:showSerName val="0"/>
          <c:showPercent val="0"/>
          <c:showBubbleSize val="0"/>
        </c:dLbls>
        <c:gapWidth val="150"/>
        <c:axId val="158399104"/>
        <c:axId val="1584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158399104"/>
        <c:axId val="158479104"/>
      </c:lineChart>
      <c:dateAx>
        <c:axId val="158399104"/>
        <c:scaling>
          <c:orientation val="minMax"/>
        </c:scaling>
        <c:delete val="1"/>
        <c:axPos val="b"/>
        <c:numFmt formatCode="ge" sourceLinked="1"/>
        <c:majorTickMark val="none"/>
        <c:minorTickMark val="none"/>
        <c:tickLblPos val="none"/>
        <c:crossAx val="158479104"/>
        <c:crosses val="autoZero"/>
        <c:auto val="1"/>
        <c:lblOffset val="100"/>
        <c:baseTimeUnit val="years"/>
      </c:dateAx>
      <c:valAx>
        <c:axId val="1584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高野町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3298</v>
      </c>
      <c r="AJ8" s="56"/>
      <c r="AK8" s="56"/>
      <c r="AL8" s="56"/>
      <c r="AM8" s="56"/>
      <c r="AN8" s="56"/>
      <c r="AO8" s="56"/>
      <c r="AP8" s="57"/>
      <c r="AQ8" s="47">
        <f>データ!R6</f>
        <v>137.03</v>
      </c>
      <c r="AR8" s="47"/>
      <c r="AS8" s="47"/>
      <c r="AT8" s="47"/>
      <c r="AU8" s="47"/>
      <c r="AV8" s="47"/>
      <c r="AW8" s="47"/>
      <c r="AX8" s="47"/>
      <c r="AY8" s="47">
        <f>データ!S6</f>
        <v>24.07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62.11</v>
      </c>
      <c r="K10" s="47"/>
      <c r="L10" s="47"/>
      <c r="M10" s="47"/>
      <c r="N10" s="47"/>
      <c r="O10" s="47"/>
      <c r="P10" s="47"/>
      <c r="Q10" s="47"/>
      <c r="R10" s="47">
        <f>データ!O6</f>
        <v>72.010000000000005</v>
      </c>
      <c r="S10" s="47"/>
      <c r="T10" s="47"/>
      <c r="U10" s="47"/>
      <c r="V10" s="47"/>
      <c r="W10" s="47"/>
      <c r="X10" s="47"/>
      <c r="Y10" s="47"/>
      <c r="Z10" s="78">
        <f>データ!P6</f>
        <v>3920</v>
      </c>
      <c r="AA10" s="78"/>
      <c r="AB10" s="78"/>
      <c r="AC10" s="78"/>
      <c r="AD10" s="78"/>
      <c r="AE10" s="78"/>
      <c r="AF10" s="78"/>
      <c r="AG10" s="78"/>
      <c r="AH10" s="2"/>
      <c r="AI10" s="78">
        <f>データ!T6</f>
        <v>2362</v>
      </c>
      <c r="AJ10" s="78"/>
      <c r="AK10" s="78"/>
      <c r="AL10" s="78"/>
      <c r="AM10" s="78"/>
      <c r="AN10" s="78"/>
      <c r="AO10" s="78"/>
      <c r="AP10" s="78"/>
      <c r="AQ10" s="47">
        <f>データ!U6</f>
        <v>1.7</v>
      </c>
      <c r="AR10" s="47"/>
      <c r="AS10" s="47"/>
      <c r="AT10" s="47"/>
      <c r="AU10" s="47"/>
      <c r="AV10" s="47"/>
      <c r="AW10" s="47"/>
      <c r="AX10" s="47"/>
      <c r="AY10" s="47">
        <f>データ!V6</f>
        <v>1389.41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303445</v>
      </c>
      <c r="D6" s="31">
        <f t="shared" si="3"/>
        <v>46</v>
      </c>
      <c r="E6" s="31">
        <f t="shared" si="3"/>
        <v>1</v>
      </c>
      <c r="F6" s="31">
        <f t="shared" si="3"/>
        <v>0</v>
      </c>
      <c r="G6" s="31">
        <f t="shared" si="3"/>
        <v>1</v>
      </c>
      <c r="H6" s="31" t="str">
        <f t="shared" si="3"/>
        <v>和歌山県　高野町</v>
      </c>
      <c r="I6" s="31" t="str">
        <f t="shared" si="3"/>
        <v>法適用</v>
      </c>
      <c r="J6" s="31" t="str">
        <f t="shared" si="3"/>
        <v>水道事業</v>
      </c>
      <c r="K6" s="31" t="str">
        <f t="shared" si="3"/>
        <v>末端給水事業</v>
      </c>
      <c r="L6" s="31" t="str">
        <f t="shared" si="3"/>
        <v>A9</v>
      </c>
      <c r="M6" s="32" t="str">
        <f t="shared" si="3"/>
        <v>-</v>
      </c>
      <c r="N6" s="32">
        <f t="shared" si="3"/>
        <v>62.11</v>
      </c>
      <c r="O6" s="32">
        <f t="shared" si="3"/>
        <v>72.010000000000005</v>
      </c>
      <c r="P6" s="32">
        <f t="shared" si="3"/>
        <v>3920</v>
      </c>
      <c r="Q6" s="32">
        <f t="shared" si="3"/>
        <v>3298</v>
      </c>
      <c r="R6" s="32">
        <f t="shared" si="3"/>
        <v>137.03</v>
      </c>
      <c r="S6" s="32">
        <f t="shared" si="3"/>
        <v>24.07</v>
      </c>
      <c r="T6" s="32">
        <f t="shared" si="3"/>
        <v>2362</v>
      </c>
      <c r="U6" s="32">
        <f t="shared" si="3"/>
        <v>1.7</v>
      </c>
      <c r="V6" s="32">
        <f t="shared" si="3"/>
        <v>1389.41</v>
      </c>
      <c r="W6" s="33">
        <f>IF(W7="",NA(),W7)</f>
        <v>107.5</v>
      </c>
      <c r="X6" s="33">
        <f t="shared" ref="X6:AF6" si="4">IF(X7="",NA(),X7)</f>
        <v>104.47</v>
      </c>
      <c r="Y6" s="33">
        <f t="shared" si="4"/>
        <v>115.87</v>
      </c>
      <c r="Z6" s="33">
        <f t="shared" si="4"/>
        <v>111.84</v>
      </c>
      <c r="AA6" s="33">
        <f t="shared" si="4"/>
        <v>121.28</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1746.95</v>
      </c>
      <c r="AT6" s="33">
        <f t="shared" ref="AT6:BB6" si="6">IF(AT7="",NA(),AT7)</f>
        <v>2345.25</v>
      </c>
      <c r="AU6" s="33">
        <f t="shared" si="6"/>
        <v>3944.74</v>
      </c>
      <c r="AV6" s="33">
        <f t="shared" si="6"/>
        <v>130.74</v>
      </c>
      <c r="AW6" s="33">
        <f t="shared" si="6"/>
        <v>156.88</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419.93</v>
      </c>
      <c r="BE6" s="33">
        <f t="shared" ref="BE6:BM6" si="7">IF(BE7="",NA(),BE7)</f>
        <v>394.17</v>
      </c>
      <c r="BF6" s="33">
        <f t="shared" si="7"/>
        <v>373.18</v>
      </c>
      <c r="BG6" s="33">
        <f t="shared" si="7"/>
        <v>355.06</v>
      </c>
      <c r="BH6" s="33">
        <f t="shared" si="7"/>
        <v>296.20999999999998</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102.55</v>
      </c>
      <c r="BP6" s="33">
        <f t="shared" ref="BP6:BX6" si="8">IF(BP7="",NA(),BP7)</f>
        <v>101.05</v>
      </c>
      <c r="BQ6" s="33">
        <f t="shared" si="8"/>
        <v>105.08</v>
      </c>
      <c r="BR6" s="33">
        <f t="shared" si="8"/>
        <v>103.47</v>
      </c>
      <c r="BS6" s="33">
        <f t="shared" si="8"/>
        <v>119.45</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245.59</v>
      </c>
      <c r="CA6" s="33">
        <f t="shared" ref="CA6:CI6" si="9">IF(CA7="",NA(),CA7)</f>
        <v>254.76</v>
      </c>
      <c r="CB6" s="33">
        <f t="shared" si="9"/>
        <v>247.04</v>
      </c>
      <c r="CC6" s="33">
        <f t="shared" si="9"/>
        <v>244.55</v>
      </c>
      <c r="CD6" s="33">
        <f t="shared" si="9"/>
        <v>210.59</v>
      </c>
      <c r="CE6" s="33">
        <f t="shared" si="9"/>
        <v>227.44</v>
      </c>
      <c r="CF6" s="33">
        <f t="shared" si="9"/>
        <v>229.31</v>
      </c>
      <c r="CG6" s="33">
        <f t="shared" si="9"/>
        <v>232.46</v>
      </c>
      <c r="CH6" s="33">
        <f t="shared" si="9"/>
        <v>227.97</v>
      </c>
      <c r="CI6" s="33">
        <f t="shared" si="9"/>
        <v>226.99</v>
      </c>
      <c r="CJ6" s="32" t="str">
        <f>IF(CJ7="","",IF(CJ7="-","【-】","【"&amp;SUBSTITUTE(TEXT(CJ7,"#,##0.00"),"-","△")&amp;"】"))</f>
        <v>【163.72】</v>
      </c>
      <c r="CK6" s="33">
        <f>IF(CK7="",NA(),CK7)</f>
        <v>38.869999999999997</v>
      </c>
      <c r="CL6" s="33">
        <f t="shared" ref="CL6:CT6" si="10">IF(CL7="",NA(),CL7)</f>
        <v>42.31</v>
      </c>
      <c r="CM6" s="33">
        <f t="shared" si="10"/>
        <v>41.88</v>
      </c>
      <c r="CN6" s="33">
        <f t="shared" si="10"/>
        <v>33.049999999999997</v>
      </c>
      <c r="CO6" s="33">
        <f t="shared" si="10"/>
        <v>33.96</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74.56</v>
      </c>
      <c r="CW6" s="33">
        <f t="shared" ref="CW6:DE6" si="11">IF(CW7="",NA(),CW7)</f>
        <v>66.37</v>
      </c>
      <c r="CX6" s="33">
        <f t="shared" si="11"/>
        <v>63.95</v>
      </c>
      <c r="CY6" s="33">
        <f t="shared" si="11"/>
        <v>78.739999999999995</v>
      </c>
      <c r="CZ6" s="33">
        <f t="shared" si="11"/>
        <v>81.95</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37.89</v>
      </c>
      <c r="DH6" s="33">
        <f t="shared" ref="DH6:DP6" si="12">IF(DH7="",NA(),DH7)</f>
        <v>40.049999999999997</v>
      </c>
      <c r="DI6" s="33">
        <f t="shared" si="12"/>
        <v>41.79</v>
      </c>
      <c r="DJ6" s="33">
        <f t="shared" si="12"/>
        <v>62.36</v>
      </c>
      <c r="DK6" s="33">
        <f t="shared" si="12"/>
        <v>64.31</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3">
        <f>IF(DR7="",NA(),DR7)</f>
        <v>90.8</v>
      </c>
      <c r="DS6" s="33">
        <f t="shared" ref="DS6:EA6" si="13">IF(DS7="",NA(),DS7)</f>
        <v>87.21</v>
      </c>
      <c r="DT6" s="33">
        <f t="shared" si="13"/>
        <v>87.21</v>
      </c>
      <c r="DU6" s="33">
        <f t="shared" si="13"/>
        <v>87.21</v>
      </c>
      <c r="DV6" s="33">
        <f t="shared" si="13"/>
        <v>87.21</v>
      </c>
      <c r="DW6" s="33">
        <f t="shared" si="13"/>
        <v>5.74</v>
      </c>
      <c r="DX6" s="33">
        <f t="shared" si="13"/>
        <v>6.76</v>
      </c>
      <c r="DY6" s="33">
        <f t="shared" si="13"/>
        <v>8.18</v>
      </c>
      <c r="DZ6" s="33">
        <f t="shared" si="13"/>
        <v>9.64</v>
      </c>
      <c r="EA6" s="33">
        <f t="shared" si="13"/>
        <v>11.68</v>
      </c>
      <c r="EB6" s="32" t="str">
        <f>IF(EB7="","",IF(EB7="-","【-】","【"&amp;SUBSTITUTE(TEXT(EB7,"#,##0.00"),"-","△")&amp;"】"))</f>
        <v>【13.18】</v>
      </c>
      <c r="EC6" s="32">
        <f>IF(EC7="",NA(),EC7)</f>
        <v>0</v>
      </c>
      <c r="ED6" s="32">
        <f t="shared" ref="ED6:EL6" si="14">IF(ED7="",NA(),ED7)</f>
        <v>0</v>
      </c>
      <c r="EE6" s="32">
        <f t="shared" si="14"/>
        <v>0</v>
      </c>
      <c r="EF6" s="32">
        <f t="shared" si="14"/>
        <v>0</v>
      </c>
      <c r="EG6" s="32">
        <f t="shared" si="14"/>
        <v>0</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303445</v>
      </c>
      <c r="D7" s="35">
        <v>46</v>
      </c>
      <c r="E7" s="35">
        <v>1</v>
      </c>
      <c r="F7" s="35">
        <v>0</v>
      </c>
      <c r="G7" s="35">
        <v>1</v>
      </c>
      <c r="H7" s="35" t="s">
        <v>93</v>
      </c>
      <c r="I7" s="35" t="s">
        <v>94</v>
      </c>
      <c r="J7" s="35" t="s">
        <v>95</v>
      </c>
      <c r="K7" s="35" t="s">
        <v>96</v>
      </c>
      <c r="L7" s="35" t="s">
        <v>97</v>
      </c>
      <c r="M7" s="36" t="s">
        <v>98</v>
      </c>
      <c r="N7" s="36">
        <v>62.11</v>
      </c>
      <c r="O7" s="36">
        <v>72.010000000000005</v>
      </c>
      <c r="P7" s="36">
        <v>3920</v>
      </c>
      <c r="Q7" s="36">
        <v>3298</v>
      </c>
      <c r="R7" s="36">
        <v>137.03</v>
      </c>
      <c r="S7" s="36">
        <v>24.07</v>
      </c>
      <c r="T7" s="36">
        <v>2362</v>
      </c>
      <c r="U7" s="36">
        <v>1.7</v>
      </c>
      <c r="V7" s="36">
        <v>1389.41</v>
      </c>
      <c r="W7" s="36">
        <v>107.5</v>
      </c>
      <c r="X7" s="36">
        <v>104.47</v>
      </c>
      <c r="Y7" s="36">
        <v>115.87</v>
      </c>
      <c r="Z7" s="36">
        <v>111.84</v>
      </c>
      <c r="AA7" s="36">
        <v>121.28</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1746.95</v>
      </c>
      <c r="AT7" s="36">
        <v>2345.25</v>
      </c>
      <c r="AU7" s="36">
        <v>3944.74</v>
      </c>
      <c r="AV7" s="36">
        <v>130.74</v>
      </c>
      <c r="AW7" s="36">
        <v>156.88</v>
      </c>
      <c r="AX7" s="36">
        <v>2046.32</v>
      </c>
      <c r="AY7" s="36">
        <v>2322.9699999999998</v>
      </c>
      <c r="AZ7" s="36">
        <v>2098.87</v>
      </c>
      <c r="BA7" s="36">
        <v>571.29999999999995</v>
      </c>
      <c r="BB7" s="36">
        <v>527.82000000000005</v>
      </c>
      <c r="BC7" s="36">
        <v>262.74</v>
      </c>
      <c r="BD7" s="36">
        <v>419.93</v>
      </c>
      <c r="BE7" s="36">
        <v>394.17</v>
      </c>
      <c r="BF7" s="36">
        <v>373.18</v>
      </c>
      <c r="BG7" s="36">
        <v>355.06</v>
      </c>
      <c r="BH7" s="36">
        <v>296.20999999999998</v>
      </c>
      <c r="BI7" s="36">
        <v>592.66999999999996</v>
      </c>
      <c r="BJ7" s="36">
        <v>547.41999999999996</v>
      </c>
      <c r="BK7" s="36">
        <v>536.9</v>
      </c>
      <c r="BL7" s="36">
        <v>495.43</v>
      </c>
      <c r="BM7" s="36">
        <v>488.5</v>
      </c>
      <c r="BN7" s="36">
        <v>276.38</v>
      </c>
      <c r="BO7" s="36">
        <v>102.55</v>
      </c>
      <c r="BP7" s="36">
        <v>101.05</v>
      </c>
      <c r="BQ7" s="36">
        <v>105.08</v>
      </c>
      <c r="BR7" s="36">
        <v>103.47</v>
      </c>
      <c r="BS7" s="36">
        <v>119.45</v>
      </c>
      <c r="BT7" s="36">
        <v>81.56</v>
      </c>
      <c r="BU7" s="36">
        <v>80.62</v>
      </c>
      <c r="BV7" s="36">
        <v>80.010000000000005</v>
      </c>
      <c r="BW7" s="36">
        <v>81.900000000000006</v>
      </c>
      <c r="BX7" s="36">
        <v>82.42</v>
      </c>
      <c r="BY7" s="36">
        <v>104.99</v>
      </c>
      <c r="BZ7" s="36">
        <v>245.59</v>
      </c>
      <c r="CA7" s="36">
        <v>254.76</v>
      </c>
      <c r="CB7" s="36">
        <v>247.04</v>
      </c>
      <c r="CC7" s="36">
        <v>244.55</v>
      </c>
      <c r="CD7" s="36">
        <v>210.59</v>
      </c>
      <c r="CE7" s="36">
        <v>227.44</v>
      </c>
      <c r="CF7" s="36">
        <v>229.31</v>
      </c>
      <c r="CG7" s="36">
        <v>232.46</v>
      </c>
      <c r="CH7" s="36">
        <v>227.97</v>
      </c>
      <c r="CI7" s="36">
        <v>226.99</v>
      </c>
      <c r="CJ7" s="36">
        <v>163.72</v>
      </c>
      <c r="CK7" s="36">
        <v>38.869999999999997</v>
      </c>
      <c r="CL7" s="36">
        <v>42.31</v>
      </c>
      <c r="CM7" s="36">
        <v>41.88</v>
      </c>
      <c r="CN7" s="36">
        <v>33.049999999999997</v>
      </c>
      <c r="CO7" s="36">
        <v>33.96</v>
      </c>
      <c r="CP7" s="36">
        <v>38.770000000000003</v>
      </c>
      <c r="CQ7" s="36">
        <v>40.119999999999997</v>
      </c>
      <c r="CR7" s="36">
        <v>41.24</v>
      </c>
      <c r="CS7" s="36">
        <v>40.700000000000003</v>
      </c>
      <c r="CT7" s="36">
        <v>39.909999999999997</v>
      </c>
      <c r="CU7" s="36">
        <v>59.76</v>
      </c>
      <c r="CV7" s="36">
        <v>74.56</v>
      </c>
      <c r="CW7" s="36">
        <v>66.37</v>
      </c>
      <c r="CX7" s="36">
        <v>63.95</v>
      </c>
      <c r="CY7" s="36">
        <v>78.739999999999995</v>
      </c>
      <c r="CZ7" s="36">
        <v>81.95</v>
      </c>
      <c r="DA7" s="36">
        <v>77.69</v>
      </c>
      <c r="DB7" s="36">
        <v>76.87</v>
      </c>
      <c r="DC7" s="36">
        <v>74.900000000000006</v>
      </c>
      <c r="DD7" s="36">
        <v>74.61</v>
      </c>
      <c r="DE7" s="36">
        <v>75.62</v>
      </c>
      <c r="DF7" s="36">
        <v>89.95</v>
      </c>
      <c r="DG7" s="36">
        <v>37.89</v>
      </c>
      <c r="DH7" s="36">
        <v>40.049999999999997</v>
      </c>
      <c r="DI7" s="36">
        <v>41.79</v>
      </c>
      <c r="DJ7" s="36">
        <v>62.36</v>
      </c>
      <c r="DK7" s="36">
        <v>64.31</v>
      </c>
      <c r="DL7" s="36">
        <v>37.409999999999997</v>
      </c>
      <c r="DM7" s="36">
        <v>38.520000000000003</v>
      </c>
      <c r="DN7" s="36">
        <v>39.049999999999997</v>
      </c>
      <c r="DO7" s="36">
        <v>50.44</v>
      </c>
      <c r="DP7" s="36">
        <v>51.44</v>
      </c>
      <c r="DQ7" s="36">
        <v>47.18</v>
      </c>
      <c r="DR7" s="36">
        <v>90.8</v>
      </c>
      <c r="DS7" s="36">
        <v>87.21</v>
      </c>
      <c r="DT7" s="36">
        <v>87.21</v>
      </c>
      <c r="DU7" s="36">
        <v>87.21</v>
      </c>
      <c r="DV7" s="36">
        <v>87.21</v>
      </c>
      <c r="DW7" s="36">
        <v>5.74</v>
      </c>
      <c r="DX7" s="36">
        <v>6.76</v>
      </c>
      <c r="DY7" s="36">
        <v>8.18</v>
      </c>
      <c r="DZ7" s="36">
        <v>9.64</v>
      </c>
      <c r="EA7" s="36">
        <v>11.68</v>
      </c>
      <c r="EB7" s="36">
        <v>13.18</v>
      </c>
      <c r="EC7" s="36">
        <v>0</v>
      </c>
      <c r="ED7" s="36">
        <v>0</v>
      </c>
      <c r="EE7" s="36">
        <v>0</v>
      </c>
      <c r="EF7" s="36">
        <v>0</v>
      </c>
      <c r="EG7" s="36">
        <v>0</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2017-02-13T02:14:56Z</cp:lastPrinted>
  <dcterms:created xsi:type="dcterms:W3CDTF">2017-02-01T08:46:19Z</dcterms:created>
  <dcterms:modified xsi:type="dcterms:W3CDTF">2017-02-13T02:14:57Z</dcterms:modified>
  <cp:category/>
</cp:coreProperties>
</file>