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AQ8" i="4" s="1"/>
  <c r="Q6" i="5"/>
  <c r="AI8" i="4" s="1"/>
  <c r="P6" i="5"/>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AY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<sst xmlns="http://schemas.openxmlformats.org/spreadsheetml/2006/main" count="217" uniqueCount="107">
  <si>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</si>
  <si>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</si>
  <si>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</si>
  <si>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</si>
  <si>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</si>
  <si>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</si>
  <si>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</si>
  <si>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</si>
  <si>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</si>
  <si>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</si>
  <si>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</si>
  <si>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</si>
  <si>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</si>
  <si>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</si>
  <si>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</si>
  <si>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</si>
  <si>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</si>
  <si>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</si>
  <si>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</si>
  <si>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</si>
  <si>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</si>
  <si>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</si>
  <si>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</si>
  <si>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</si>
  <si>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</si>
  <si>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</si>
  <si>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</si>
  <si>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</si>
  <si>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</si>
  <si>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</si>
  <si>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</si>
  <si>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</si>
  <si>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</si>
  <si>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</si>
  <si>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</si>
  <si>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</si>
  <si>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</si>
  <si>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</si>
  <si>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</si>
  <si>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</si>
  <si>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</si>
  <si>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</si>
  <si>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</si>
  <si>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</si>
  <si>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</si>
  <si>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</si>
  <si>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</si>
  <si>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</si>
  <si>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</si>
  <si>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</si>
  <si>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</si>
  <si>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</si>
  <si>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</si>
  <si>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</si>
  <si>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</si>
  <si>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</si>
  <si>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</si>
  <si>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</si>
  <si>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</si>
  <si>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</si>
  <si>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</si>
  <si>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</si>
  <si>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</si>
  <si>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</si>
  <si>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</si>
  <si>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</si>
  <si>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</si>
  <si>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</si>
  <si>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</si>
  <si>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</si>
  <si>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</si>
  <si>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</si>
  <si>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</si>
  <si>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</si>
  <si>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</si>
  <si>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</si>
  <si>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</si>
  <si>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</si>
  <si>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</si>
  <si>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</si>
  <si>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</si>
  <si>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</si>
  <si>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</si>
  <si>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</si>
  <si>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</si>
  <si>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</si>
  <si>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</si>
  <si>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</si>
  <si>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</si>
  <si>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</si>
  <si>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</si>
  <si>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</si>
  <si>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</si>
  <si>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かつらぎ町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</si>
  <si>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</si>
  <si>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</si>
  <si>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</si>
  <si>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</si>
  <si>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</si>
  <si>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</si>
  <si>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</si>
  <si>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</si>
  <si>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</si>
  <si>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</si>
  <si>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経常収支比率、料金回収率、給水原価など一見すると経営が健全なように見える。
　しかし、これらは補助金等を財源としている資産の減価償却費（非資金支出）に対応する非資金収入があるためである。したがって、減価償却費によって更新資金を十分に留保できていない。この結果、減価償却累計額に対する現金預金額が極端に少ない状態となっている。また、それに見合った利益や補助金等がない状態が続いている。
　この更新資金不足を補い、かつ、費用負担を平準化するため、企業債の発行が増加傾向になり、企業債残高に対する給水収益比率も増加傾向となっている。
　施設利用率は、近年低下傾向であったが今年度において上昇した。さまざまな原因が考えられるが、利用率が上昇したことに対して有収率が低下しているため、老朽管路更新が追い付いておらず収益に結びついてないと考えられる。今後計画的に老朽管路等更新を実施し有収率を上げる必要がある。
　</t>
    <rPh sb="1" eb="3">
      <t>ケイジョウ</t>
    </rPh>
    <rPh sb="3" eb="5">
      <t>シュウシ</t>
    </rPh>
    <rPh sb="5" eb="7">
      <t>ヒリツ</t>
    </rPh>
    <rPh sb="8" eb="10">
      <t>リョウキン</t>
    </rPh>
    <rPh sb="10" eb="12">
      <t>カイシュウ</t>
    </rPh>
    <rPh sb="12" eb="13">
      <t>リツ</t>
    </rPh>
    <rPh sb="14" eb="16">
      <t>キュウスイ</t>
    </rPh>
    <rPh sb="16" eb="18">
      <t>ゲンカ</t>
    </rPh>
    <rPh sb="20" eb="22">
      <t>イッケン</t>
    </rPh>
    <rPh sb="25" eb="27">
      <t>ケイエイ</t>
    </rPh>
    <rPh sb="28" eb="30">
      <t>ケンゼン</t>
    </rPh>
    <rPh sb="34" eb="35">
      <t>ミ</t>
    </rPh>
    <rPh sb="48" eb="51">
      <t>ホジョキン</t>
    </rPh>
    <rPh sb="51" eb="52">
      <t>トウ</t>
    </rPh>
    <rPh sb="53" eb="55">
      <t>ザイゲン</t>
    </rPh>
    <rPh sb="60" eb="62">
      <t>シサン</t>
    </rPh>
    <rPh sb="63" eb="65">
      <t>ゲンカ</t>
    </rPh>
    <rPh sb="65" eb="67">
      <t>ショウキャク</t>
    </rPh>
    <rPh sb="67" eb="68">
      <t>ヒ</t>
    </rPh>
    <rPh sb="69" eb="70">
      <t>ヒ</t>
    </rPh>
    <rPh sb="70" eb="72">
      <t>シキン</t>
    </rPh>
    <rPh sb="72" eb="74">
      <t>シシュツ</t>
    </rPh>
    <rPh sb="76" eb="78">
      <t>タイオウ</t>
    </rPh>
    <rPh sb="80" eb="81">
      <t>ヒ</t>
    </rPh>
    <rPh sb="81" eb="83">
      <t>シキン</t>
    </rPh>
    <rPh sb="83" eb="85">
      <t>シュウニュウ</t>
    </rPh>
    <rPh sb="100" eb="102">
      <t>ゲンカ</t>
    </rPh>
    <rPh sb="102" eb="104">
      <t>ショウキャク</t>
    </rPh>
    <rPh sb="104" eb="105">
      <t>ヒ</t>
    </rPh>
    <rPh sb="109" eb="111">
      <t>コウシン</t>
    </rPh>
    <rPh sb="111" eb="113">
      <t>シキン</t>
    </rPh>
    <rPh sb="114" eb="116">
      <t>ジュウブン</t>
    </rPh>
    <rPh sb="117" eb="119">
      <t>リュウホ</t>
    </rPh>
    <rPh sb="154" eb="156">
      <t>ジョウタイ</t>
    </rPh>
    <rPh sb="169" eb="171">
      <t>ミア</t>
    </rPh>
    <rPh sb="173" eb="175">
      <t>リエキ</t>
    </rPh>
    <rPh sb="176" eb="179">
      <t>ホジョキン</t>
    </rPh>
    <rPh sb="179" eb="180">
      <t>トウ</t>
    </rPh>
    <rPh sb="183" eb="185">
      <t>ジョウタイ</t>
    </rPh>
    <rPh sb="186" eb="187">
      <t>ツヅ</t>
    </rPh>
    <rPh sb="196" eb="198">
      <t>コウシン</t>
    </rPh>
    <rPh sb="198" eb="200">
      <t>シキン</t>
    </rPh>
    <rPh sb="200" eb="202">
      <t>ブソク</t>
    </rPh>
    <rPh sb="203" eb="204">
      <t>オギナ</t>
    </rPh>
    <rPh sb="209" eb="211">
      <t>ヒヨウ</t>
    </rPh>
    <rPh sb="211" eb="213">
      <t>フタン</t>
    </rPh>
    <rPh sb="214" eb="217">
      <t>ヘイジュンカ</t>
    </rPh>
    <rPh sb="222" eb="224">
      <t>キギョウ</t>
    </rPh>
    <rPh sb="224" eb="225">
      <t>サイ</t>
    </rPh>
    <rPh sb="226" eb="228">
      <t>ハッコウ</t>
    </rPh>
    <rPh sb="229" eb="231">
      <t>ゾウカ</t>
    </rPh>
    <rPh sb="231" eb="233">
      <t>ケイコウ</t>
    </rPh>
    <rPh sb="237" eb="239">
      <t>キギョウ</t>
    </rPh>
    <rPh sb="239" eb="240">
      <t>サイ</t>
    </rPh>
    <rPh sb="240" eb="242">
      <t>ザンダカ</t>
    </rPh>
    <rPh sb="243" eb="244">
      <t>タイ</t>
    </rPh>
    <rPh sb="246" eb="248">
      <t>キュウスイ</t>
    </rPh>
    <rPh sb="248" eb="250">
      <t>シュウエキ</t>
    </rPh>
    <rPh sb="250" eb="252">
      <t>ヒリツ</t>
    </rPh>
    <rPh sb="253" eb="255">
      <t>ゾウカ</t>
    </rPh>
    <rPh sb="255" eb="257">
      <t>ケイコウ</t>
    </rPh>
    <rPh sb="267" eb="269">
      <t>シセツ</t>
    </rPh>
    <rPh sb="269" eb="272">
      <t>リヨウリツ</t>
    </rPh>
    <rPh sb="274" eb="276">
      <t>キンネン</t>
    </rPh>
    <rPh sb="276" eb="278">
      <t>テイカ</t>
    </rPh>
    <rPh sb="278" eb="280">
      <t>ケイコウ</t>
    </rPh>
    <rPh sb="285" eb="288">
      <t>コンネンド</t>
    </rPh>
    <rPh sb="292" eb="294">
      <t>ジョウショウ</t>
    </rPh>
    <rPh sb="302" eb="304">
      <t>ゲンイン</t>
    </rPh>
    <rPh sb="305" eb="306">
      <t>カンガ</t>
    </rPh>
    <rPh sb="312" eb="315">
      <t>リヨウリツ</t>
    </rPh>
    <rPh sb="316" eb="318">
      <t>ジョウショウ</t>
    </rPh>
    <rPh sb="323" eb="324">
      <t>タイ</t>
    </rPh>
    <rPh sb="326" eb="328">
      <t>ユウシュウ</t>
    </rPh>
    <rPh sb="328" eb="329">
      <t>リツ</t>
    </rPh>
    <rPh sb="330" eb="332">
      <t>テイカ</t>
    </rPh>
    <rPh sb="339" eb="341">
      <t>ロウキュウ</t>
    </rPh>
    <rPh sb="341" eb="343">
      <t>カンロ</t>
    </rPh>
    <rPh sb="343" eb="345">
      <t>コウシン</t>
    </rPh>
    <rPh sb="346" eb="347">
      <t>オ</t>
    </rPh>
    <rPh sb="348" eb="349">
      <t>ツ</t>
    </rPh>
    <rPh sb="354" eb="356">
      <t>シュウエキ</t>
    </rPh>
    <rPh sb="357" eb="358">
      <t>ムス</t>
    </rPh>
    <rPh sb="365" eb="366">
      <t>カンガ</t>
    </rPh>
    <rPh sb="371" eb="373">
      <t>コンゴ</t>
    </rPh>
    <rPh sb="373" eb="376">
      <t>ケイカクテキ</t>
    </rPh>
    <rPh sb="377" eb="379">
      <t>ロウキュウ</t>
    </rPh>
    <rPh sb="379" eb="381">
      <t>カンロ</t>
    </rPh>
    <rPh sb="381" eb="382">
      <t>トウ</t>
    </rPh>
    <rPh sb="382" eb="384">
      <t>コウシン</t>
    </rPh>
    <rPh sb="385" eb="387">
      <t>ジッシ</t>
    </rPh>
    <rPh sb="388" eb="390">
      <t>ユウシュウ</t>
    </rPh>
    <rPh sb="390" eb="391">
      <t>リツ</t>
    </rPh>
    <rPh sb="392" eb="393">
      <t>ア</t>
    </rPh>
    <rPh sb="395" eb="397">
      <t>ヒツヨウ</t>
    </rPh>
    <phoneticPr fontId="4"/>
  </si>
  <si>
    <t xml:space="preserve">　今年度、老朽管路等の管路更新率が大幅に上昇した。これは、老朽管路等の更新に重点を置いた結果である。これにより、今後有収率が改善されていくものと考えられる。
　しかしながら、本水道事業において昭和50年代半ばに造られた施設が多くそれらの施設がこれから法定耐用年数を迎え更新時期となるため、今後も安定的に財源を確保し、計画的に更新していく必要がある。
</t>
    <rPh sb="1" eb="4">
      <t>コンネンド</t>
    </rPh>
    <rPh sb="5" eb="7">
      <t>ロウキュウ</t>
    </rPh>
    <rPh sb="7" eb="8">
      <t>カン</t>
    </rPh>
    <rPh sb="8" eb="9">
      <t>ロ</t>
    </rPh>
    <rPh sb="9" eb="10">
      <t>トウ</t>
    </rPh>
    <rPh sb="11" eb="13">
      <t>カンロ</t>
    </rPh>
    <rPh sb="13" eb="15">
      <t>コウシン</t>
    </rPh>
    <rPh sb="15" eb="16">
      <t>リツ</t>
    </rPh>
    <rPh sb="17" eb="19">
      <t>オオハバ</t>
    </rPh>
    <rPh sb="20" eb="22">
      <t>ジョウショウ</t>
    </rPh>
    <rPh sb="29" eb="31">
      <t>ロウキュウ</t>
    </rPh>
    <rPh sb="31" eb="33">
      <t>カンロ</t>
    </rPh>
    <rPh sb="33" eb="34">
      <t>トウ</t>
    </rPh>
    <rPh sb="35" eb="37">
      <t>コウシン</t>
    </rPh>
    <rPh sb="38" eb="40">
      <t>ジュウテン</t>
    </rPh>
    <rPh sb="41" eb="42">
      <t>オ</t>
    </rPh>
    <rPh sb="44" eb="46">
      <t>ケッカ</t>
    </rPh>
    <rPh sb="56" eb="58">
      <t>コンゴ</t>
    </rPh>
    <rPh sb="58" eb="60">
      <t>ユウシュウ</t>
    </rPh>
    <rPh sb="60" eb="61">
      <t>リツ</t>
    </rPh>
    <rPh sb="62" eb="64">
      <t>カイゼン</t>
    </rPh>
    <rPh sb="72" eb="73">
      <t>カンガ</t>
    </rPh>
    <rPh sb="88" eb="89">
      <t>ホン</t>
    </rPh>
    <rPh sb="89" eb="91">
      <t>スイドウ</t>
    </rPh>
    <rPh sb="91" eb="93">
      <t>ジギョウ</t>
    </rPh>
    <rPh sb="102" eb="103">
      <t>ダイ</t>
    </rPh>
    <rPh sb="103" eb="104">
      <t>ナカ</t>
    </rPh>
    <rPh sb="126" eb="128">
      <t>ホウテイ</t>
    </rPh>
    <rPh sb="145" eb="147">
      <t>コンゴ</t>
    </rPh>
    <rPh sb="148" eb="151">
      <t>アンテイテキ</t>
    </rPh>
    <rPh sb="152" eb="154">
      <t>ザイゲン</t>
    </rPh>
    <rPh sb="155" eb="157">
      <t>カクホ</t>
    </rPh>
    <rPh sb="169" eb="171">
      <t>ヒツヨウ</t>
    </rPh>
    <phoneticPr fontId="4"/>
  </si>
  <si>
    <t>　今年度より、管路等更新が進み、それに伴い管路等更新率が顕著に上昇した。
　ただし、現状、減価償却費によって更新資金を十分に留保できていないため、更新を進めていくにあたって企業債を発行していることから、企業債残高も増加傾向にある。
　今後、現状のままにおいて給水収益や補助金等による収入の増加が見込めないため、抜本的な改革が必要である。　</t>
    <rPh sb="1" eb="4">
      <t>コンネンド</t>
    </rPh>
    <rPh sb="7" eb="9">
      <t>カンロ</t>
    </rPh>
    <rPh sb="9" eb="10">
      <t>トウ</t>
    </rPh>
    <rPh sb="10" eb="12">
      <t>コウシン</t>
    </rPh>
    <rPh sb="13" eb="14">
      <t>スス</t>
    </rPh>
    <rPh sb="19" eb="20">
      <t>トモナ</t>
    </rPh>
    <rPh sb="21" eb="23">
      <t>カンロ</t>
    </rPh>
    <rPh sb="23" eb="24">
      <t>トウ</t>
    </rPh>
    <rPh sb="24" eb="26">
      <t>コウシン</t>
    </rPh>
    <rPh sb="26" eb="27">
      <t>リツ</t>
    </rPh>
    <rPh sb="28" eb="30">
      <t>ケンチョ</t>
    </rPh>
    <rPh sb="31" eb="33">
      <t>ジョウショウ</t>
    </rPh>
    <rPh sb="73" eb="75">
      <t>コウシン</t>
    </rPh>
    <rPh sb="76" eb="77">
      <t>スス</t>
    </rPh>
    <rPh sb="86" eb="88">
      <t>キギョウ</t>
    </rPh>
    <rPh sb="88" eb="89">
      <t>サイ</t>
    </rPh>
    <rPh sb="90" eb="92">
      <t>ハッコウ</t>
    </rPh>
    <rPh sb="101" eb="103">
      <t>キギョウ</t>
    </rPh>
    <rPh sb="103" eb="104">
      <t>サイ</t>
    </rPh>
    <rPh sb="104" eb="106">
      <t>ザンダカ</t>
    </rPh>
    <rPh sb="107" eb="109">
      <t>ゾウカ</t>
    </rPh>
    <rPh sb="109" eb="111">
      <t>ケイコウ</t>
    </rPh>
    <rPh sb="117" eb="119">
      <t>コンゴ</t>
    </rPh>
    <rPh sb="120" eb="122">
      <t>ゲンジョウ</t>
    </rPh>
    <rPh sb="129" eb="131">
      <t>キュウスイ</t>
    </rPh>
    <rPh sb="131" eb="133">
      <t>シュウエキ</t>
    </rPh>
    <rPh sb="134" eb="137">
      <t>ホジョキン</t>
    </rPh>
    <rPh sb="137" eb="138">
      <t>トウ</t>
    </rPh>
    <rPh sb="141" eb="143">
      <t>シュウニュウ</t>
    </rPh>
    <rPh sb="144" eb="146">
      <t>ゾウカ</t>
    </rPh>
    <rPh sb="147" eb="149">
      <t>ミコ</t>
    </rPh>
    <rPh sb="155" eb="158">
      <t>バッポンテキ</t>
    </rPh>
    <rPh sb="159" eb="161">
      <t>カイカク</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</si>
</sst>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c:v>
                </c:pt>
                <c:pt idx="1">
                  <c:v>0.03</c:v>
                </c:pt>
                <c:pt idx="2">
                  <c:v>0.25</c:v>
                </c:pt>
                <c:pt idx="3">
                  <c:v>0.02</c:v>
                </c:pt>
                <c:pt idx="4">
                  <c:v>1.1599999999999999</c:v>
                </c:pt>
              </c:numCache>
            </c:numRef>
          </c:val>
        </c:ser>
        <c:dLbls>
          <c:showLegendKey val="0"/>
          <c:showVal val="0"/>
          <c:showCatName val="0"/>
          <c:showSerName val="0"/>
          <c:showPercent val="0"/>
          <c:showBubbleSize val="0"/>
        </c:dLbls>
        <c:gapWidth val="150"/>
        <c:axId val="49390720"/>
        <c:axId val="493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9390720"/>
        <c:axId val="49392640"/>
      </c:lineChart>
      <c:dateAx>
        <c:axId val="49390720"/>
        <c:scaling>
          <c:orientation val="minMax"/>
        </c:scaling>
        <c:delete val="1"/>
        <c:axPos val="b"/>
        <c:numFmt formatCode="ge" sourceLinked="1"/>
        <c:majorTickMark val="none"/>
        <c:minorTickMark val="none"/>
        <c:tickLblPos val="none"/>
        <c:crossAx val="49392640"/>
        <c:crosses val="autoZero"/>
        <c:auto val="1"/>
        <c:lblOffset val="100"/>
        <c:baseTimeUnit val="years"/>
      </c:dateAx>
      <c:valAx>
        <c:axId val="493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60.15</c:v>
                </c:pt>
                <c:pt idx="1">
                  <c:v>58.98</c:v>
                </c:pt>
                <c:pt idx="2">
                  <c:v>59.24</c:v>
                </c:pt>
                <c:pt idx="3">
                  <c:v>56.91</c:v>
                </c:pt>
                <c:pt idx="4">
                  <c:v>63.36</c:v>
                </c:pt>
              </c:numCache>
            </c:numRef>
          </c:val>
        </c:ser>
        <c:dLbls>
          <c:showLegendKey val="0"/>
          <c:showVal val="0"/>
          <c:showCatName val="0"/>
          <c:showSerName val="0"/>
          <c:showPercent val="0"/>
          <c:showBubbleSize val="0"/>
        </c:dLbls>
        <c:gapWidth val="150"/>
        <c:axId val="49931776"/>
        <c:axId val="499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49931776"/>
        <c:axId val="49933696"/>
      </c:lineChart>
      <c:dateAx>
        <c:axId val="49931776"/>
        <c:scaling>
          <c:orientation val="minMax"/>
        </c:scaling>
        <c:delete val="1"/>
        <c:axPos val="b"/>
        <c:numFmt formatCode="ge" sourceLinked="1"/>
        <c:majorTickMark val="none"/>
        <c:minorTickMark val="none"/>
        <c:tickLblPos val="none"/>
        <c:crossAx val="49933696"/>
        <c:crosses val="autoZero"/>
        <c:auto val="1"/>
        <c:lblOffset val="100"/>
        <c:baseTimeUnit val="years"/>
      </c:dateAx>
      <c:valAx>
        <c:axId val="499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78.13</c:v>
                </c:pt>
                <c:pt idx="1">
                  <c:v>79.88</c:v>
                </c:pt>
                <c:pt idx="2">
                  <c:v>81.62</c:v>
                </c:pt>
                <c:pt idx="3">
                  <c:v>81.7</c:v>
                </c:pt>
                <c:pt idx="4">
                  <c:v>80.14</c:v>
                </c:pt>
              </c:numCache>
            </c:numRef>
          </c:val>
        </c:ser>
        <c:dLbls>
          <c:showLegendKey val="0"/>
          <c:showVal val="0"/>
          <c:showCatName val="0"/>
          <c:showSerName val="0"/>
          <c:showPercent val="0"/>
          <c:showBubbleSize val="0"/>
        </c:dLbls>
        <c:gapWidth val="150"/>
        <c:axId val="49972352"/>
        <c:axId val="49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49972352"/>
        <c:axId val="49974272"/>
      </c:lineChart>
      <c:dateAx>
        <c:axId val="49972352"/>
        <c:scaling>
          <c:orientation val="minMax"/>
        </c:scaling>
        <c:delete val="1"/>
        <c:axPos val="b"/>
        <c:numFmt formatCode="ge" sourceLinked="1"/>
        <c:majorTickMark val="none"/>
        <c:minorTickMark val="none"/>
        <c:tickLblPos val="none"/>
        <c:crossAx val="49974272"/>
        <c:crosses val="autoZero"/>
        <c:auto val="1"/>
        <c:lblOffset val="100"/>
        <c:baseTimeUnit val="years"/>
      </c:dateAx>
      <c:valAx>
        <c:axId val="4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135.41</c:v>
                </c:pt>
                <c:pt idx="1">
                  <c:v>140.35</c:v>
                </c:pt>
                <c:pt idx="2">
                  <c:v>141.11000000000001</c:v>
                </c:pt>
                <c:pt idx="3">
                  <c:v>124.1</c:v>
                </c:pt>
                <c:pt idx="4">
                  <c:v>123.62</c:v>
                </c:pt>
              </c:numCache>
            </c:numRef>
          </c:val>
        </c:ser>
        <c:dLbls>
          <c:showLegendKey val="0"/>
          <c:showVal val="0"/>
          <c:showCatName val="0"/>
          <c:showSerName val="0"/>
          <c:showPercent val="0"/>
          <c:showBubbleSize val="0"/>
        </c:dLbls>
        <c:gapWidth val="150"/>
        <c:axId val="50025216"/>
        <c:axId val="500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50025216"/>
        <c:axId val="50027136"/>
      </c:lineChart>
      <c:dateAx>
        <c:axId val="50025216"/>
        <c:scaling>
          <c:orientation val="minMax"/>
        </c:scaling>
        <c:delete val="1"/>
        <c:axPos val="b"/>
        <c:numFmt formatCode="ge" sourceLinked="1"/>
        <c:majorTickMark val="none"/>
        <c:minorTickMark val="none"/>
        <c:tickLblPos val="none"/>
        <c:crossAx val="50027136"/>
        <c:crosses val="autoZero"/>
        <c:auto val="1"/>
        <c:lblOffset val="100"/>
        <c:baseTimeUnit val="years"/>
      </c:dateAx>
      <c:valAx>
        <c:axId val="5002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29.41</c:v>
                </c:pt>
                <c:pt idx="1">
                  <c:v>29.53</c:v>
                </c:pt>
                <c:pt idx="2">
                  <c:v>29.47</c:v>
                </c:pt>
                <c:pt idx="3">
                  <c:v>46.22</c:v>
                </c:pt>
                <c:pt idx="4">
                  <c:v>47.1</c:v>
                </c:pt>
              </c:numCache>
            </c:numRef>
          </c:val>
        </c:ser>
        <c:dLbls>
          <c:showLegendKey val="0"/>
          <c:showVal val="0"/>
          <c:showCatName val="0"/>
          <c:showSerName val="0"/>
          <c:showPercent val="0"/>
          <c:showBubbleSize val="0"/>
        </c:dLbls>
        <c:gapWidth val="150"/>
        <c:axId val="50045312"/>
        <c:axId val="500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50045312"/>
        <c:axId val="50047232"/>
      </c:lineChart>
      <c:dateAx>
        <c:axId val="50045312"/>
        <c:scaling>
          <c:orientation val="minMax"/>
        </c:scaling>
        <c:delete val="1"/>
        <c:axPos val="b"/>
        <c:numFmt formatCode="ge" sourceLinked="1"/>
        <c:majorTickMark val="none"/>
        <c:minorTickMark val="none"/>
        <c:tickLblPos val="none"/>
        <c:crossAx val="50047232"/>
        <c:crosses val="autoZero"/>
        <c:auto val="1"/>
        <c:lblOffset val="100"/>
        <c:baseTimeUnit val="years"/>
      </c:dateAx>
      <c:valAx>
        <c:axId val="500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8.84</c:v>
                </c:pt>
                <c:pt idx="1">
                  <c:v>8.8000000000000007</c:v>
                </c:pt>
                <c:pt idx="2">
                  <c:v>8.4600000000000009</c:v>
                </c:pt>
                <c:pt idx="3">
                  <c:v>8.43</c:v>
                </c:pt>
                <c:pt idx="4">
                  <c:v>8.1199999999999992</c:v>
                </c:pt>
              </c:numCache>
            </c:numRef>
          </c:val>
        </c:ser>
        <c:dLbls>
          <c:showLegendKey val="0"/>
          <c:showVal val="0"/>
          <c:showCatName val="0"/>
          <c:showSerName val="0"/>
          <c:showPercent val="0"/>
          <c:showBubbleSize val="0"/>
        </c:dLbls>
        <c:gapWidth val="150"/>
        <c:axId val="49434624"/>
        <c:axId val="494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49434624"/>
        <c:axId val="49436544"/>
      </c:lineChart>
      <c:dateAx>
        <c:axId val="49434624"/>
        <c:scaling>
          <c:orientation val="minMax"/>
        </c:scaling>
        <c:delete val="1"/>
        <c:axPos val="b"/>
        <c:numFmt formatCode="ge" sourceLinked="1"/>
        <c:majorTickMark val="none"/>
        <c:minorTickMark val="none"/>
        <c:tickLblPos val="none"/>
        <c:crossAx val="49436544"/>
        <c:crosses val="autoZero"/>
        <c:auto val="1"/>
        <c:lblOffset val="100"/>
        <c:baseTimeUnit val="years"/>
      </c:dateAx>
      <c:valAx>
        <c:axId val="494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70848"/>
        <c:axId val="500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49470848"/>
        <c:axId val="50071040"/>
      </c:lineChart>
      <c:dateAx>
        <c:axId val="49470848"/>
        <c:scaling>
          <c:orientation val="minMax"/>
        </c:scaling>
        <c:delete val="1"/>
        <c:axPos val="b"/>
        <c:numFmt formatCode="ge" sourceLinked="1"/>
        <c:majorTickMark val="none"/>
        <c:minorTickMark val="none"/>
        <c:tickLblPos val="none"/>
        <c:crossAx val="50071040"/>
        <c:crosses val="autoZero"/>
        <c:auto val="1"/>
        <c:lblOffset val="100"/>
        <c:baseTimeUnit val="years"/>
      </c:dateAx>
      <c:valAx>
        <c:axId val="5007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7551.39</c:v>
                </c:pt>
                <c:pt idx="1">
                  <c:v>10406.84</c:v>
                </c:pt>
                <c:pt idx="2">
                  <c:v>4093.51</c:v>
                </c:pt>
                <c:pt idx="3">
                  <c:v>1408.32</c:v>
                </c:pt>
                <c:pt idx="4">
                  <c:v>967.04</c:v>
                </c:pt>
              </c:numCache>
            </c:numRef>
          </c:val>
        </c:ser>
        <c:dLbls>
          <c:showLegendKey val="0"/>
          <c:showVal val="0"/>
          <c:showCatName val="0"/>
          <c:showSerName val="0"/>
          <c:showPercent val="0"/>
          <c:showBubbleSize val="0"/>
        </c:dLbls>
        <c:gapWidth val="150"/>
        <c:axId val="50088960"/>
        <c:axId val="501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50088960"/>
        <c:axId val="50107520"/>
      </c:lineChart>
      <c:dateAx>
        <c:axId val="50088960"/>
        <c:scaling>
          <c:orientation val="minMax"/>
        </c:scaling>
        <c:delete val="1"/>
        <c:axPos val="b"/>
        <c:numFmt formatCode="ge" sourceLinked="1"/>
        <c:majorTickMark val="none"/>
        <c:minorTickMark val="none"/>
        <c:tickLblPos val="none"/>
        <c:crossAx val="50107520"/>
        <c:crosses val="autoZero"/>
        <c:auto val="1"/>
        <c:lblOffset val="100"/>
        <c:baseTimeUnit val="years"/>
      </c:dateAx>
      <c:valAx>
        <c:axId val="5010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183.2</c:v>
                </c:pt>
                <c:pt idx="1">
                  <c:v>215.57</c:v>
                </c:pt>
                <c:pt idx="2">
                  <c:v>224.43</c:v>
                </c:pt>
                <c:pt idx="3">
                  <c:v>279.64999999999998</c:v>
                </c:pt>
                <c:pt idx="4">
                  <c:v>303.77</c:v>
                </c:pt>
              </c:numCache>
            </c:numRef>
          </c:val>
        </c:ser>
        <c:dLbls>
          <c:showLegendKey val="0"/>
          <c:showVal val="0"/>
          <c:showCatName val="0"/>
          <c:showSerName val="0"/>
          <c:showPercent val="0"/>
          <c:showBubbleSize val="0"/>
        </c:dLbls>
        <c:gapWidth val="150"/>
        <c:axId val="50134400"/>
        <c:axId val="498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50134400"/>
        <c:axId val="49816320"/>
      </c:lineChart>
      <c:dateAx>
        <c:axId val="50134400"/>
        <c:scaling>
          <c:orientation val="minMax"/>
        </c:scaling>
        <c:delete val="1"/>
        <c:axPos val="b"/>
        <c:numFmt formatCode="ge" sourceLinked="1"/>
        <c:majorTickMark val="none"/>
        <c:minorTickMark val="none"/>
        <c:tickLblPos val="none"/>
        <c:crossAx val="49816320"/>
        <c:crosses val="autoZero"/>
        <c:auto val="1"/>
        <c:lblOffset val="100"/>
        <c:baseTimeUnit val="years"/>
      </c:dateAx>
      <c:valAx>
        <c:axId val="4981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124.86</c:v>
                </c:pt>
                <c:pt idx="1">
                  <c:v>126.84</c:v>
                </c:pt>
                <c:pt idx="2">
                  <c:v>127.15</c:v>
                </c:pt>
                <c:pt idx="3">
                  <c:v>120.56</c:v>
                </c:pt>
                <c:pt idx="4">
                  <c:v>116.52</c:v>
                </c:pt>
              </c:numCache>
            </c:numRef>
          </c:val>
        </c:ser>
        <c:dLbls>
          <c:showLegendKey val="0"/>
          <c:showVal val="0"/>
          <c:showCatName val="0"/>
          <c:showSerName val="0"/>
          <c:showPercent val="0"/>
          <c:showBubbleSize val="0"/>
        </c:dLbls>
        <c:gapWidth val="150"/>
        <c:axId val="49862912"/>
        <c:axId val="49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49862912"/>
        <c:axId val="49865088"/>
      </c:lineChart>
      <c:dateAx>
        <c:axId val="49862912"/>
        <c:scaling>
          <c:orientation val="minMax"/>
        </c:scaling>
        <c:delete val="1"/>
        <c:axPos val="b"/>
        <c:numFmt formatCode="ge" sourceLinked="1"/>
        <c:majorTickMark val="none"/>
        <c:minorTickMark val="none"/>
        <c:tickLblPos val="none"/>
        <c:crossAx val="49865088"/>
        <c:crosses val="autoZero"/>
        <c:auto val="1"/>
        <c:lblOffset val="100"/>
        <c:baseTimeUnit val="years"/>
      </c:dateAx>
      <c:valAx>
        <c:axId val="49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153.06</c:v>
                </c:pt>
                <c:pt idx="1">
                  <c:v>149.96</c:v>
                </c:pt>
                <c:pt idx="2">
                  <c:v>145.46</c:v>
                </c:pt>
                <c:pt idx="3">
                  <c:v>152.84</c:v>
                </c:pt>
                <c:pt idx="4">
                  <c:v>159.11000000000001</c:v>
                </c:pt>
              </c:numCache>
            </c:numRef>
          </c:val>
        </c:ser>
        <c:dLbls>
          <c:showLegendKey val="0"/>
          <c:showVal val="0"/>
          <c:showCatName val="0"/>
          <c:showSerName val="0"/>
          <c:showPercent val="0"/>
          <c:showBubbleSize val="0"/>
        </c:dLbls>
        <c:gapWidth val="150"/>
        <c:axId val="49899392"/>
        <c:axId val="499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49899392"/>
        <c:axId val="49905664"/>
      </c:lineChart>
      <c:dateAx>
        <c:axId val="49899392"/>
        <c:scaling>
          <c:orientation val="minMax"/>
        </c:scaling>
        <c:delete val="1"/>
        <c:axPos val="b"/>
        <c:numFmt formatCode="ge" sourceLinked="1"/>
        <c:majorTickMark val="none"/>
        <c:minorTickMark val="none"/>
        <c:tickLblPos val="none"/>
        <c:crossAx val="49905664"/>
        <c:crosses val="autoZero"/>
        <c:auto val="1"/>
        <c:lblOffset val="100"/>
        <c:baseTimeUnit val="years"/>
      </c:dateAx>
      <c:valAx>
        <c:axId val="499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V5" sqref="V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かつらぎ町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17733</v>
      </c>
      <c r="AJ8" s="75"/>
      <c r="AK8" s="75"/>
      <c r="AL8" s="75"/>
      <c r="AM8" s="75"/>
      <c r="AN8" s="75"/>
      <c r="AO8" s="75"/>
      <c r="AP8" s="76"/>
      <c r="AQ8" s="57">
        <f>データ!R6</f>
        <v>151.69</v>
      </c>
      <c r="AR8" s="57"/>
      <c r="AS8" s="57"/>
      <c r="AT8" s="57"/>
      <c r="AU8" s="57"/>
      <c r="AV8" s="57"/>
      <c r="AW8" s="57"/>
      <c r="AX8" s="57"/>
      <c r="AY8" s="57">
        <f>データ!S6</f>
        <v>116.9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81.38</v>
      </c>
      <c r="K10" s="57"/>
      <c r="L10" s="57"/>
      <c r="M10" s="57"/>
      <c r="N10" s="57"/>
      <c r="O10" s="57"/>
      <c r="P10" s="57"/>
      <c r="Q10" s="57"/>
      <c r="R10" s="57">
        <f>データ!O6</f>
        <v>92.51</v>
      </c>
      <c r="S10" s="57"/>
      <c r="T10" s="57"/>
      <c r="U10" s="57"/>
      <c r="V10" s="57"/>
      <c r="W10" s="57"/>
      <c r="X10" s="57"/>
      <c r="Y10" s="57"/>
      <c r="Z10" s="65">
        <f>データ!P6</f>
        <v>3330</v>
      </c>
      <c r="AA10" s="65"/>
      <c r="AB10" s="65"/>
      <c r="AC10" s="65"/>
      <c r="AD10" s="65"/>
      <c r="AE10" s="65"/>
      <c r="AF10" s="65"/>
      <c r="AG10" s="65"/>
      <c r="AH10" s="2"/>
      <c r="AI10" s="65">
        <f>データ!T6</f>
        <v>16304</v>
      </c>
      <c r="AJ10" s="65"/>
      <c r="AK10" s="65"/>
      <c r="AL10" s="65"/>
      <c r="AM10" s="65"/>
      <c r="AN10" s="65"/>
      <c r="AO10" s="65"/>
      <c r="AP10" s="65"/>
      <c r="AQ10" s="57">
        <f>データ!U6</f>
        <v>46.73</v>
      </c>
      <c r="AR10" s="57"/>
      <c r="AS10" s="57"/>
      <c r="AT10" s="57"/>
      <c r="AU10" s="57"/>
      <c r="AV10" s="57"/>
      <c r="AW10" s="57"/>
      <c r="AX10" s="57"/>
      <c r="AY10" s="57">
        <f>データ!V6</f>
        <v>348.9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303411</v>
      </c>
      <c r="D6" s="31">
        <f t="shared" si="3"/>
        <v>46</v>
      </c>
      <c r="E6" s="31">
        <f t="shared" si="3"/>
        <v>1</v>
      </c>
      <c r="F6" s="31">
        <f t="shared" si="3"/>
        <v>0</v>
      </c>
      <c r="G6" s="31">
        <f t="shared" si="3"/>
        <v>1</v>
      </c>
      <c r="H6" s="31" t="str">
        <f t="shared" si="3"/>
        <v>和歌山県　かつらぎ町</v>
      </c>
      <c r="I6" s="31" t="str">
        <f t="shared" si="3"/>
        <v>法適用</v>
      </c>
      <c r="J6" s="31" t="str">
        <f t="shared" si="3"/>
        <v>水道事業</v>
      </c>
      <c r="K6" s="31" t="str">
        <f t="shared" si="3"/>
        <v>末端給水事業</v>
      </c>
      <c r="L6" s="31" t="str">
        <f t="shared" si="3"/>
        <v>A6</v>
      </c>
      <c r="M6" s="32" t="str">
        <f t="shared" si="3"/>
        <v>-</v>
      </c>
      <c r="N6" s="32">
        <f t="shared" si="3"/>
        <v>81.38</v>
      </c>
      <c r="O6" s="32">
        <f t="shared" si="3"/>
        <v>92.51</v>
      </c>
      <c r="P6" s="32">
        <f t="shared" si="3"/>
        <v>3330</v>
      </c>
      <c r="Q6" s="32">
        <f t="shared" si="3"/>
        <v>17733</v>
      </c>
      <c r="R6" s="32">
        <f t="shared" si="3"/>
        <v>151.69</v>
      </c>
      <c r="S6" s="32">
        <f t="shared" si="3"/>
        <v>116.9</v>
      </c>
      <c r="T6" s="32">
        <f t="shared" si="3"/>
        <v>16304</v>
      </c>
      <c r="U6" s="32">
        <f t="shared" si="3"/>
        <v>46.73</v>
      </c>
      <c r="V6" s="32">
        <f t="shared" si="3"/>
        <v>348.9</v>
      </c>
      <c r="W6" s="33">
        <f>IF(W7="",NA(),W7)</f>
        <v>135.41</v>
      </c>
      <c r="X6" s="33">
        <f t="shared" ref="X6:AF6" si="4">IF(X7="",NA(),X7)</f>
        <v>140.35</v>
      </c>
      <c r="Y6" s="33">
        <f t="shared" si="4"/>
        <v>141.11000000000001</v>
      </c>
      <c r="Z6" s="33">
        <f t="shared" si="4"/>
        <v>124.1</v>
      </c>
      <c r="AA6" s="33">
        <f t="shared" si="4"/>
        <v>123.62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7551.39</v>
      </c>
      <c r="AT6" s="33">
        <f t="shared" ref="AT6:BB6" si="6">IF(AT7="",NA(),AT7)</f>
        <v>10406.84</v>
      </c>
      <c r="AU6" s="33">
        <f t="shared" si="6"/>
        <v>4093.51</v>
      </c>
      <c r="AV6" s="33">
        <f t="shared" si="6"/>
        <v>1408.32</v>
      </c>
      <c r="AW6" s="33">
        <f t="shared" si="6"/>
        <v>967.04</v>
      </c>
      <c r="AX6" s="33">
        <f t="shared" si="6"/>
        <v>995.5</v>
      </c>
      <c r="AY6" s="33">
        <f t="shared" si="6"/>
        <v>915.5</v>
      </c>
      <c r="AZ6" s="33">
        <f t="shared" si="6"/>
        <v>963.24</v>
      </c>
      <c r="BA6" s="33">
        <f t="shared" si="6"/>
        <v>381.53</v>
      </c>
      <c r="BB6" s="33">
        <f t="shared" si="6"/>
        <v>391.54</v>
      </c>
      <c r="BC6" s="32" t="str">
        <f>IF(BC7="","",IF(BC7="-","【-】","【"&amp;SUBSTITUTE(TEXT(BC7,"#,##0.00"),"-","△")&amp;"】"))</f>
        <v>【262.74】</v>
      </c>
      <c r="BD6" s="33">
        <f>IF(BD7="",NA(),BD7)</f>
        <v>183.2</v>
      </c>
      <c r="BE6" s="33">
        <f t="shared" ref="BE6:BM6" si="7">IF(BE7="",NA(),BE7)</f>
        <v>215.57</v>
      </c>
      <c r="BF6" s="33">
        <f t="shared" si="7"/>
        <v>224.43</v>
      </c>
      <c r="BG6" s="33">
        <f t="shared" si="7"/>
        <v>279.64999999999998</v>
      </c>
      <c r="BH6" s="33">
        <f t="shared" si="7"/>
        <v>303.77</v>
      </c>
      <c r="BI6" s="33">
        <f t="shared" si="7"/>
        <v>414.59</v>
      </c>
      <c r="BJ6" s="33">
        <f t="shared" si="7"/>
        <v>404.78</v>
      </c>
      <c r="BK6" s="33">
        <f t="shared" si="7"/>
        <v>400.38</v>
      </c>
      <c r="BL6" s="33">
        <f t="shared" si="7"/>
        <v>393.27</v>
      </c>
      <c r="BM6" s="33">
        <f t="shared" si="7"/>
        <v>386.97</v>
      </c>
      <c r="BN6" s="32" t="str">
        <f>IF(BN7="","",IF(BN7="-","【-】","【"&amp;SUBSTITUTE(TEXT(BN7,"#,##0.00"),"-","△")&amp;"】"))</f>
        <v>【276.38】</v>
      </c>
      <c r="BO6" s="33">
        <f>IF(BO7="",NA(),BO7)</f>
        <v>124.86</v>
      </c>
      <c r="BP6" s="33">
        <f t="shared" ref="BP6:BX6" si="8">IF(BP7="",NA(),BP7)</f>
        <v>126.84</v>
      </c>
      <c r="BQ6" s="33">
        <f t="shared" si="8"/>
        <v>127.15</v>
      </c>
      <c r="BR6" s="33">
        <f t="shared" si="8"/>
        <v>120.56</v>
      </c>
      <c r="BS6" s="33">
        <f t="shared" si="8"/>
        <v>116.52</v>
      </c>
      <c r="BT6" s="33">
        <f t="shared" si="8"/>
        <v>97.71</v>
      </c>
      <c r="BU6" s="33">
        <f t="shared" si="8"/>
        <v>98.07</v>
      </c>
      <c r="BV6" s="33">
        <f t="shared" si="8"/>
        <v>96.56</v>
      </c>
      <c r="BW6" s="33">
        <f t="shared" si="8"/>
        <v>100.47</v>
      </c>
      <c r="BX6" s="33">
        <f t="shared" si="8"/>
        <v>101.72</v>
      </c>
      <c r="BY6" s="32" t="str">
        <f>IF(BY7="","",IF(BY7="-","【-】","【"&amp;SUBSTITUTE(TEXT(BY7,"#,##0.00"),"-","△")&amp;"】"))</f>
        <v>【104.99】</v>
      </c>
      <c r="BZ6" s="33">
        <f>IF(BZ7="",NA(),BZ7)</f>
        <v>153.06</v>
      </c>
      <c r="CA6" s="33">
        <f t="shared" ref="CA6:CI6" si="9">IF(CA7="",NA(),CA7)</f>
        <v>149.96</v>
      </c>
      <c r="CB6" s="33">
        <f t="shared" si="9"/>
        <v>145.46</v>
      </c>
      <c r="CC6" s="33">
        <f t="shared" si="9"/>
        <v>152.84</v>
      </c>
      <c r="CD6" s="33">
        <f t="shared" si="9"/>
        <v>159.11000000000001</v>
      </c>
      <c r="CE6" s="33">
        <f t="shared" si="9"/>
        <v>173.56</v>
      </c>
      <c r="CF6" s="33">
        <f t="shared" si="9"/>
        <v>172.26</v>
      </c>
      <c r="CG6" s="33">
        <f t="shared" si="9"/>
        <v>177.14</v>
      </c>
      <c r="CH6" s="33">
        <f t="shared" si="9"/>
        <v>169.82</v>
      </c>
      <c r="CI6" s="33">
        <f t="shared" si="9"/>
        <v>168.2</v>
      </c>
      <c r="CJ6" s="32" t="str">
        <f>IF(CJ7="","",IF(CJ7="-","【-】","【"&amp;SUBSTITUTE(TEXT(CJ7,"#,##0.00"),"-","△")&amp;"】"))</f>
        <v>【163.72】</v>
      </c>
      <c r="CK6" s="33">
        <f>IF(CK7="",NA(),CK7)</f>
        <v>60.15</v>
      </c>
      <c r="CL6" s="33">
        <f t="shared" ref="CL6:CT6" si="10">IF(CL7="",NA(),CL7)</f>
        <v>58.98</v>
      </c>
      <c r="CM6" s="33">
        <f t="shared" si="10"/>
        <v>59.24</v>
      </c>
      <c r="CN6" s="33">
        <f t="shared" si="10"/>
        <v>56.91</v>
      </c>
      <c r="CO6" s="33">
        <f t="shared" si="10"/>
        <v>63.36</v>
      </c>
      <c r="CP6" s="33">
        <f t="shared" si="10"/>
        <v>55.84</v>
      </c>
      <c r="CQ6" s="33">
        <f t="shared" si="10"/>
        <v>55.68</v>
      </c>
      <c r="CR6" s="33">
        <f t="shared" si="10"/>
        <v>55.64</v>
      </c>
      <c r="CS6" s="33">
        <f t="shared" si="10"/>
        <v>55.13</v>
      </c>
      <c r="CT6" s="33">
        <f t="shared" si="10"/>
        <v>54.77</v>
      </c>
      <c r="CU6" s="32" t="str">
        <f>IF(CU7="","",IF(CU7="-","【-】","【"&amp;SUBSTITUTE(TEXT(CU7,"#,##0.00"),"-","△")&amp;"】"))</f>
        <v>【59.76】</v>
      </c>
      <c r="CV6" s="33">
        <f>IF(CV7="",NA(),CV7)</f>
        <v>78.13</v>
      </c>
      <c r="CW6" s="33">
        <f t="shared" ref="CW6:DE6" si="11">IF(CW7="",NA(),CW7)</f>
        <v>79.88</v>
      </c>
      <c r="CX6" s="33">
        <f t="shared" si="11"/>
        <v>81.62</v>
      </c>
      <c r="CY6" s="33">
        <f t="shared" si="11"/>
        <v>81.7</v>
      </c>
      <c r="CZ6" s="33">
        <f t="shared" si="11"/>
        <v>80.14</v>
      </c>
      <c r="DA6" s="33">
        <f t="shared" si="11"/>
        <v>83.11</v>
      </c>
      <c r="DB6" s="33">
        <f t="shared" si="11"/>
        <v>83.18</v>
      </c>
      <c r="DC6" s="33">
        <f t="shared" si="11"/>
        <v>83.09</v>
      </c>
      <c r="DD6" s="33">
        <f t="shared" si="11"/>
        <v>83</v>
      </c>
      <c r="DE6" s="33">
        <f t="shared" si="11"/>
        <v>82.89</v>
      </c>
      <c r="DF6" s="32" t="str">
        <f>IF(DF7="","",IF(DF7="-","【-】","【"&amp;SUBSTITUTE(TEXT(DF7,"#,##0.00"),"-","△")&amp;"】"))</f>
        <v>【89.95】</v>
      </c>
      <c r="DG6" s="33">
        <f>IF(DG7="",NA(),DG7)</f>
        <v>29.41</v>
      </c>
      <c r="DH6" s="33">
        <f t="shared" ref="DH6:DP6" si="12">IF(DH7="",NA(),DH7)</f>
        <v>29.53</v>
      </c>
      <c r="DI6" s="33">
        <f t="shared" si="12"/>
        <v>29.47</v>
      </c>
      <c r="DJ6" s="33">
        <f t="shared" si="12"/>
        <v>46.22</v>
      </c>
      <c r="DK6" s="33">
        <f t="shared" si="12"/>
        <v>47.1</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8.84</v>
      </c>
      <c r="DS6" s="33">
        <f t="shared" ref="DS6:EA6" si="13">IF(DS7="",NA(),DS7)</f>
        <v>8.8000000000000007</v>
      </c>
      <c r="DT6" s="33">
        <f t="shared" si="13"/>
        <v>8.4600000000000009</v>
      </c>
      <c r="DU6" s="33">
        <f t="shared" si="13"/>
        <v>8.43</v>
      </c>
      <c r="DV6" s="33">
        <f t="shared" si="13"/>
        <v>8.1199999999999992</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0.1</v>
      </c>
      <c r="ED6" s="33">
        <f t="shared" ref="ED6:EL6" si="14">IF(ED7="",NA(),ED7)</f>
        <v>0.03</v>
      </c>
      <c r="EE6" s="33">
        <f t="shared" si="14"/>
        <v>0.25</v>
      </c>
      <c r="EF6" s="33">
        <f t="shared" si="14"/>
        <v>0.02</v>
      </c>
      <c r="EG6" s="33">
        <f t="shared" si="14"/>
        <v>1.1599999999999999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303411</v>
      </c>
      <c r="D7" s="35">
        <v>46</v>
      </c>
      <c r="E7" s="35">
        <v>1</v>
      </c>
      <c r="F7" s="35">
        <v>0</v>
      </c>
      <c r="G7" s="35">
        <v>1</v>
      </c>
      <c r="H7" s="35" t="s">
        <v>93</v>
      </c>
      <c r="I7" s="35" t="s">
        <v>94</v>
      </c>
      <c r="J7" s="35" t="s">
        <v>95</v>
      </c>
      <c r="K7" s="35" t="s">
        <v>96</v>
      </c>
      <c r="L7" s="35" t="s">
        <v>97</v>
      </c>
      <c r="M7" s="36" t="s">
        <v>98</v>
      </c>
      <c r="N7" s="36">
        <v>81.38</v>
      </c>
      <c r="O7" s="36">
        <v>92.51</v>
      </c>
      <c r="P7" s="36">
        <v>3330</v>
      </c>
      <c r="Q7" s="36">
        <v>17733</v>
      </c>
      <c r="R7" s="36">
        <v>151.69</v>
      </c>
      <c r="S7" s="36">
        <v>116.9</v>
      </c>
      <c r="T7" s="36">
        <v>16304</v>
      </c>
      <c r="U7" s="36">
        <v>46.73</v>
      </c>
      <c r="V7" s="36">
        <v>348.9</v>
      </c>
      <c r="W7" s="36">
        <v>135.41</v>
      </c>
      <c r="X7" s="36">
        <v>140.35</v>
      </c>
      <c r="Y7" s="36">
        <v>141.11000000000001</v>
      </c>
      <c r="Z7" s="36">
        <v>124.1</v>
      </c>
      <c r="AA7" s="36">
        <v>123.62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7551.39</v>
      </c>
      <c r="AT7" s="36">
        <v>10406.84</v>
      </c>
      <c r="AU7" s="36">
        <v>4093.51</v>
      </c>
      <c r="AV7" s="36">
        <v>1408.32</v>
      </c>
      <c r="AW7" s="36">
        <v>967.04</v>
      </c>
      <c r="AX7" s="36">
        <v>995.5</v>
      </c>
      <c r="AY7" s="36">
        <v>915.5</v>
      </c>
      <c r="AZ7" s="36">
        <v>963.24</v>
      </c>
      <c r="BA7" s="36">
        <v>381.53</v>
      </c>
      <c r="BB7" s="36">
        <v>391.54</v>
      </c>
      <c r="BC7" s="36">
        <v>262.74</v>
      </c>
      <c r="BD7" s="36">
        <v>183.2</v>
      </c>
      <c r="BE7" s="36">
        <v>215.57</v>
      </c>
      <c r="BF7" s="36">
        <v>224.43</v>
      </c>
      <c r="BG7" s="36">
        <v>279.64999999999998</v>
      </c>
      <c r="BH7" s="36">
        <v>303.77</v>
      </c>
      <c r="BI7" s="36">
        <v>414.59</v>
      </c>
      <c r="BJ7" s="36">
        <v>404.78</v>
      </c>
      <c r="BK7" s="36">
        <v>400.38</v>
      </c>
      <c r="BL7" s="36">
        <v>393.27</v>
      </c>
      <c r="BM7" s="36">
        <v>386.97</v>
      </c>
      <c r="BN7" s="36">
        <v>276.38</v>
      </c>
      <c r="BO7" s="36">
        <v>124.86</v>
      </c>
      <c r="BP7" s="36">
        <v>126.84</v>
      </c>
      <c r="BQ7" s="36">
        <v>127.15</v>
      </c>
      <c r="BR7" s="36">
        <v>120.56</v>
      </c>
      <c r="BS7" s="36">
        <v>116.52</v>
      </c>
      <c r="BT7" s="36">
        <v>97.71</v>
      </c>
      <c r="BU7" s="36">
        <v>98.07</v>
      </c>
      <c r="BV7" s="36">
        <v>96.56</v>
      </c>
      <c r="BW7" s="36">
        <v>100.47</v>
      </c>
      <c r="BX7" s="36">
        <v>101.72</v>
      </c>
      <c r="BY7" s="36">
        <v>104.99</v>
      </c>
      <c r="BZ7" s="36">
        <v>153.06</v>
      </c>
      <c r="CA7" s="36">
        <v>149.96</v>
      </c>
      <c r="CB7" s="36">
        <v>145.46</v>
      </c>
      <c r="CC7" s="36">
        <v>152.84</v>
      </c>
      <c r="CD7" s="36">
        <v>159.11000000000001</v>
      </c>
      <c r="CE7" s="36">
        <v>173.56</v>
      </c>
      <c r="CF7" s="36">
        <v>172.26</v>
      </c>
      <c r="CG7" s="36">
        <v>177.14</v>
      </c>
      <c r="CH7" s="36">
        <v>169.82</v>
      </c>
      <c r="CI7" s="36">
        <v>168.2</v>
      </c>
      <c r="CJ7" s="36">
        <v>163.72</v>
      </c>
      <c r="CK7" s="36">
        <v>60.15</v>
      </c>
      <c r="CL7" s="36">
        <v>58.98</v>
      </c>
      <c r="CM7" s="36">
        <v>59.24</v>
      </c>
      <c r="CN7" s="36">
        <v>56.91</v>
      </c>
      <c r="CO7" s="36">
        <v>63.36</v>
      </c>
      <c r="CP7" s="36">
        <v>55.84</v>
      </c>
      <c r="CQ7" s="36">
        <v>55.68</v>
      </c>
      <c r="CR7" s="36">
        <v>55.64</v>
      </c>
      <c r="CS7" s="36">
        <v>55.13</v>
      </c>
      <c r="CT7" s="36">
        <v>54.77</v>
      </c>
      <c r="CU7" s="36">
        <v>59.76</v>
      </c>
      <c r="CV7" s="36">
        <v>78.13</v>
      </c>
      <c r="CW7" s="36">
        <v>79.88</v>
      </c>
      <c r="CX7" s="36">
        <v>81.62</v>
      </c>
      <c r="CY7" s="36">
        <v>81.7</v>
      </c>
      <c r="CZ7" s="36">
        <v>80.14</v>
      </c>
      <c r="DA7" s="36">
        <v>83.11</v>
      </c>
      <c r="DB7" s="36">
        <v>83.18</v>
      </c>
      <c r="DC7" s="36">
        <v>83.09</v>
      </c>
      <c r="DD7" s="36">
        <v>83</v>
      </c>
      <c r="DE7" s="36">
        <v>82.89</v>
      </c>
      <c r="DF7" s="36">
        <v>89.95</v>
      </c>
      <c r="DG7" s="36">
        <v>29.41</v>
      </c>
      <c r="DH7" s="36">
        <v>29.53</v>
      </c>
      <c r="DI7" s="36">
        <v>29.47</v>
      </c>
      <c r="DJ7" s="36">
        <v>46.22</v>
      </c>
      <c r="DK7" s="36">
        <v>47.1</v>
      </c>
      <c r="DL7" s="36">
        <v>37.090000000000003</v>
      </c>
      <c r="DM7" s="36">
        <v>38.07</v>
      </c>
      <c r="DN7" s="36">
        <v>39.06</v>
      </c>
      <c r="DO7" s="36">
        <v>46.66</v>
      </c>
      <c r="DP7" s="36">
        <v>47.46</v>
      </c>
      <c r="DQ7" s="36">
        <v>47.18</v>
      </c>
      <c r="DR7" s="36">
        <v>8.84</v>
      </c>
      <c r="DS7" s="36">
        <v>8.8000000000000007</v>
      </c>
      <c r="DT7" s="36">
        <v>8.4600000000000009</v>
      </c>
      <c r="DU7" s="36">
        <v>8.43</v>
      </c>
      <c r="DV7" s="36">
        <v>8.1199999999999992</v>
      </c>
      <c r="DW7" s="36">
        <v>6.63</v>
      </c>
      <c r="DX7" s="36">
        <v>7.73</v>
      </c>
      <c r="DY7" s="36">
        <v>8.8699999999999992</v>
      </c>
      <c r="DZ7" s="36">
        <v>9.85</v>
      </c>
      <c r="EA7" s="36">
        <v>9.7100000000000009</v>
      </c>
      <c r="EB7" s="36">
        <v>13.18</v>
      </c>
      <c r="EC7" s="36">
        <v>0.1</v>
      </c>
      <c r="ED7" s="36">
        <v>0.03</v>
      </c>
      <c r="EE7" s="36">
        <v>0.25</v>
      </c>
      <c r="EF7" s="36">
        <v>0.02</v>
      </c>
      <c r="EG7" s="36">
        <v>1.1599999999999999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dcterms:created xsi:type="dcterms:W3CDTF">2017-02-01T08:46:18Z</dcterms:created>
  <dcterms:modified xsi:type="dcterms:W3CDTF">2017-02-06T07:33:31Z</dcterms:modified>
  <cp:category/>
</cp:coreProperties>
</file>