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<sst xmlns="http://schemas.openxmlformats.org/spreadsheetml/2006/main" count="221" uniqueCount="111">
  <si>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</si>
  <si>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</si>
  <si>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</si>
  <si>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</si>
  <si>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</si>
  <si>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</si>
  <si>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</si>
  <si>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</si>
  <si>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</si>
  <si>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</si>
  <si>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</si>
  <si>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</si>
  <si>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</si>
  <si>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</si>
  <si>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</si>
  <si>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</si>
  <si>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</si>
  <si>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</si>
  <si>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</si>
  <si>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</si>
  <si>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</si>
  <si>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</si>
  <si>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</si>
  <si>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</si>
  <si>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</si>
  <si>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</si>
  <si>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</si>
  <si>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</si>
  <si>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</si>
  <si>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</si>
  <si>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</si>
  <si>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</si>
  <si>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</si>
  <si>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</si>
  <si>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</si>
  <si>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</si>
  <si>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</si>
  <si>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</si>
  <si>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</si>
  <si>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</si>
  <si>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</si>
  <si>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</si>
  <si>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</si>
  <si>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</si>
  <si>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</si>
  <si>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</si>
  <si>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</si>
  <si>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</si>
  <si>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</si>
  <si>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</si>
  <si>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</si>
  <si>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</si>
  <si>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</si>
  <si>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</si>
  <si>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</si>
  <si>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</si>
  <si>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</si>
  <si>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</si>
  <si>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</si>
  <si>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</si>
  <si>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</si>
  <si>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</si>
  <si>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</si>
  <si>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</si>
  <si>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</si>
  <si>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</si>
  <si>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</si>
  <si>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</si>
  <si>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</si>
  <si>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</si>
  <si>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</si>
  <si>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</si>
  <si>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</si>
  <si>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</si>
  <si>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</si>
  <si>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</si>
  <si>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</si>
  <si>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</si>
  <si>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</si>
  <si>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</si>
  <si>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</si>
  <si>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</si>
  <si>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</si>
  <si>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</si>
  <si>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</si>
  <si>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</si>
  <si>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</si>
  <si>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</si>
  <si>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</si>
  <si>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</si>
  <si>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</si>
  <si>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</si>
  <si>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</si>
  <si>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</si>
  <si>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</si>
  <si>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</si>
  <si>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紀美野町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</si>
  <si>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</si>
  <si>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</si>
  <si>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</si>
  <si>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</si>
  <si>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</si>
  <si>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</si>
  <si>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</si>
  <si>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</si>
  <si>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</si>
  <si>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</si>
  <si>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</si>
  <si>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平・吉見農業集落排水事業において、収益的収支比率、経費回収率、汚水処理原価について、収益が年々減少しているため、経営は厳しい状態である。
　収益的収支比率については、農業集落排水処理区内の人口減少による料金収入の減少がみられるが、費用の削減により昨年度同様の水準となっている。　　　　  
　経費回収率については、処理区内人口の減少による料金収入の低下、汚水処理原価が増加傾向にあることが大きな要因となり、類似団体と比べ低くなっている状況である。　　　　　　　　　　　　　　　　　　　　　
　汚水処理原価については、汚水処理費用の増加が大きな要因となっており類似団体と比べ高くなっている。
　施設利用率については、変動も少なく、類似団体と比べても高くなっている。
　水洗化率については、処理区内人口の移動により増減しているものの類似団体に比べ高い状況となっている。
　このようなことから、処理区内人口の減少による収益の低下により、経営は厳しい状態であるが、未収金の徴収強化と維持管理費の削減を行い、経営の健全性・効率性を図る。</t>
    <rPh sb="1" eb="2">
      <t>ヒラ</t>
    </rPh>
    <rPh sb="3" eb="5">
      <t>ヨシミ</t>
    </rPh>
    <rPh sb="5" eb="7">
      <t>ノウギョウ</t>
    </rPh>
    <rPh sb="7" eb="9">
      <t>シュウラク</t>
    </rPh>
    <rPh sb="9" eb="11">
      <t>ハイスイ</t>
    </rPh>
    <rPh sb="11" eb="13">
      <t>ジギョウ</t>
    </rPh>
    <rPh sb="18" eb="21">
      <t>シュウエキテキ</t>
    </rPh>
    <rPh sb="21" eb="23">
      <t>シュウシ</t>
    </rPh>
    <rPh sb="23" eb="25">
      <t>ヒリツ</t>
    </rPh>
    <rPh sb="26" eb="28">
      <t>ケイヒ</t>
    </rPh>
    <rPh sb="28" eb="30">
      <t>カイシュウ</t>
    </rPh>
    <rPh sb="30" eb="31">
      <t>リツ</t>
    </rPh>
    <rPh sb="32" eb="34">
      <t>オスイ</t>
    </rPh>
    <rPh sb="34" eb="36">
      <t>ショリ</t>
    </rPh>
    <rPh sb="36" eb="38">
      <t>ゲンカ</t>
    </rPh>
    <rPh sb="43" eb="45">
      <t>シュウエキ</t>
    </rPh>
    <rPh sb="46" eb="48">
      <t>ネンネン</t>
    </rPh>
    <rPh sb="48" eb="50">
      <t>ゲンショウ</t>
    </rPh>
    <rPh sb="57" eb="59">
      <t>ケイエイ</t>
    </rPh>
    <rPh sb="60" eb="61">
      <t>キビ</t>
    </rPh>
    <rPh sb="63" eb="65">
      <t>ジョウタイ</t>
    </rPh>
    <rPh sb="71" eb="74">
      <t>シュウエキテキ</t>
    </rPh>
    <rPh sb="74" eb="76">
      <t>シュウシ</t>
    </rPh>
    <rPh sb="76" eb="78">
      <t>ヒリツ</t>
    </rPh>
    <rPh sb="84" eb="86">
      <t>ノウギョウ</t>
    </rPh>
    <rPh sb="86" eb="88">
      <t>シュウラク</t>
    </rPh>
    <rPh sb="88" eb="90">
      <t>ハイスイ</t>
    </rPh>
    <rPh sb="90" eb="92">
      <t>ショリ</t>
    </rPh>
    <rPh sb="92" eb="94">
      <t>クナイ</t>
    </rPh>
    <rPh sb="95" eb="97">
      <t>ジンコウ</t>
    </rPh>
    <rPh sb="97" eb="99">
      <t>ゲンショウ</t>
    </rPh>
    <rPh sb="102" eb="104">
      <t>リョウキン</t>
    </rPh>
    <rPh sb="104" eb="106">
      <t>シュウニュウ</t>
    </rPh>
    <rPh sb="107" eb="109">
      <t>ゲンショウ</t>
    </rPh>
    <rPh sb="119" eb="121">
      <t>サクゲン</t>
    </rPh>
    <rPh sb="124" eb="126">
      <t>サクネン</t>
    </rPh>
    <rPh sb="126" eb="127">
      <t>ド</t>
    </rPh>
    <rPh sb="127" eb="129">
      <t>ドウヨウ</t>
    </rPh>
    <rPh sb="130" eb="132">
      <t>スイジュン</t>
    </rPh>
    <rPh sb="147" eb="149">
      <t>ケイヒ</t>
    </rPh>
    <rPh sb="149" eb="151">
      <t>カイシュウ</t>
    </rPh>
    <rPh sb="151" eb="152">
      <t>リツ</t>
    </rPh>
    <rPh sb="218" eb="220">
      <t>ジョウキョウ</t>
    </rPh>
    <rPh sb="259" eb="261">
      <t>オスイ</t>
    </rPh>
    <rPh sb="261" eb="263">
      <t>ショリ</t>
    </rPh>
    <rPh sb="263" eb="265">
      <t>ヒヨウ</t>
    </rPh>
    <rPh sb="266" eb="268">
      <t>ゾウカ</t>
    </rPh>
    <rPh sb="269" eb="270">
      <t>オオ</t>
    </rPh>
    <rPh sb="272" eb="274">
      <t>ヨウイン</t>
    </rPh>
    <rPh sb="280" eb="282">
      <t>ルイジ</t>
    </rPh>
    <rPh sb="282" eb="284">
      <t>ダンタイ</t>
    </rPh>
    <rPh sb="285" eb="286">
      <t>クラ</t>
    </rPh>
    <rPh sb="287" eb="288">
      <t>タカ</t>
    </rPh>
    <rPh sb="297" eb="299">
      <t>シセツ</t>
    </rPh>
    <rPh sb="299" eb="302">
      <t>リヨウリツ</t>
    </rPh>
    <rPh sb="308" eb="310">
      <t>ヘンドウ</t>
    </rPh>
    <rPh sb="311" eb="312">
      <t>スク</t>
    </rPh>
    <rPh sb="315" eb="317">
      <t>ルイジ</t>
    </rPh>
    <rPh sb="317" eb="319">
      <t>ダンタイ</t>
    </rPh>
    <rPh sb="320" eb="321">
      <t>クラ</t>
    </rPh>
    <rPh sb="324" eb="325">
      <t>タカ</t>
    </rPh>
    <rPh sb="334" eb="337">
      <t>スイセンカ</t>
    </rPh>
    <rPh sb="337" eb="338">
      <t>リツ</t>
    </rPh>
    <rPh sb="344" eb="346">
      <t>ショリ</t>
    </rPh>
    <rPh sb="346" eb="348">
      <t>クナイ</t>
    </rPh>
    <rPh sb="348" eb="350">
      <t>ジンコウ</t>
    </rPh>
    <rPh sb="351" eb="353">
      <t>イドウ</t>
    </rPh>
    <rPh sb="356" eb="358">
      <t>ゾウゲン</t>
    </rPh>
    <rPh sb="365" eb="367">
      <t>ルイジ</t>
    </rPh>
    <rPh sb="367" eb="369">
      <t>ダンタイ</t>
    </rPh>
    <rPh sb="370" eb="371">
      <t>クラ</t>
    </rPh>
    <rPh sb="372" eb="373">
      <t>タカ</t>
    </rPh>
    <rPh sb="374" eb="376">
      <t>ジョウキョウ</t>
    </rPh>
    <rPh sb="395" eb="397">
      <t>ショリ</t>
    </rPh>
    <rPh sb="397" eb="399">
      <t>クナイ</t>
    </rPh>
    <rPh sb="399" eb="401">
      <t>ジンコウ</t>
    </rPh>
    <rPh sb="402" eb="404">
      <t>ゲンショウ</t>
    </rPh>
    <rPh sb="407" eb="409">
      <t>シュウエキ</t>
    </rPh>
    <rPh sb="410" eb="412">
      <t>テイカ</t>
    </rPh>
    <rPh sb="416" eb="418">
      <t>ケイエイ</t>
    </rPh>
    <rPh sb="419" eb="420">
      <t>キビ</t>
    </rPh>
    <rPh sb="422" eb="424">
      <t>ジョウタイ</t>
    </rPh>
    <rPh sb="429" eb="432">
      <t>ミシュウキン</t>
    </rPh>
    <rPh sb="433" eb="435">
      <t>チョウシュウ</t>
    </rPh>
    <rPh sb="435" eb="437">
      <t>キョウカ</t>
    </rPh>
    <rPh sb="438" eb="440">
      <t>イジ</t>
    </rPh>
    <rPh sb="440" eb="443">
      <t>カンリヒ</t>
    </rPh>
    <rPh sb="444" eb="446">
      <t>サクゲン</t>
    </rPh>
    <rPh sb="447" eb="448">
      <t>オコナ</t>
    </rPh>
    <rPh sb="450" eb="452">
      <t>ケイエイ</t>
    </rPh>
    <rPh sb="453" eb="456">
      <t>ケンゼンセイ</t>
    </rPh>
    <rPh sb="457" eb="460">
      <t>コウリツセイ</t>
    </rPh>
    <rPh sb="461" eb="462">
      <t>ハカ</t>
    </rPh>
    <phoneticPr fontId="4"/>
  </si>
  <si>
    <t xml:space="preserve">　平・吉見地区農業集落排水事業処理施設は供用開始後20年が経過し、施設全体の老朽化により管渠、機械、電気、計装設備の劣化や故障などの懸念がある中、汚水の安定処理を継続していく必要がある。　　　　　
　このようなことから、施設の適正な管理と維持のために農業集落排水事業処理施設の機能診断を平成30年度に予定している。この機能診断により現状把握をし、施設全体の機能回復、改修や災害時における迅速な対応への備えにもつながると考えている。
</t>
    <phoneticPr fontId="4"/>
  </si>
  <si>
    <t>　今回の分析結果に基づき、今後の改善に向けた取組として、平成30年度に実施を予定している平・吉見農業集落排水処理施設の機能診断で状態を把握する。その後、平・吉見農業集落排水処理施設の改修方針を検討し、未収金の徴収強化や維持管理費などの削減や経営の健全化・効率化を図る。また、老朽化については、処理施設の長寿命化等の検討や機能改修、改善を行い、汚水の安定処理の継続を図る。</t>
    <rPh sb="1" eb="3">
      <t>コンカイ</t>
    </rPh>
    <rPh sb="4" eb="6">
      <t>ブンセキ</t>
    </rPh>
    <rPh sb="6" eb="8">
      <t>ケッカ</t>
    </rPh>
    <rPh sb="9" eb="10">
      <t>モト</t>
    </rPh>
    <rPh sb="13" eb="15">
      <t>コンゴ</t>
    </rPh>
    <rPh sb="16" eb="18">
      <t>カイゼン</t>
    </rPh>
    <rPh sb="19" eb="20">
      <t>ム</t>
    </rPh>
    <rPh sb="22" eb="24">
      <t>トリクミ</t>
    </rPh>
    <rPh sb="28" eb="30">
      <t>ヘイセイ</t>
    </rPh>
    <rPh sb="32" eb="34">
      <t>ネンド</t>
    </rPh>
    <rPh sb="35" eb="37">
      <t>ジッシ</t>
    </rPh>
    <rPh sb="38" eb="40">
      <t>ヨテイ</t>
    </rPh>
    <rPh sb="44" eb="45">
      <t>ヒラ</t>
    </rPh>
    <rPh sb="46" eb="48">
      <t>ヨシミ</t>
    </rPh>
    <rPh sb="48" eb="50">
      <t>ノウギョウ</t>
    </rPh>
    <rPh sb="50" eb="52">
      <t>シュウラク</t>
    </rPh>
    <rPh sb="52" eb="54">
      <t>ハイスイ</t>
    </rPh>
    <rPh sb="54" eb="56">
      <t>ショリ</t>
    </rPh>
    <rPh sb="56" eb="58">
      <t>シセツ</t>
    </rPh>
    <rPh sb="59" eb="61">
      <t>キノウ</t>
    </rPh>
    <rPh sb="61" eb="63">
      <t>シンダン</t>
    </rPh>
    <rPh sb="64" eb="66">
      <t>ジョウタイ</t>
    </rPh>
    <rPh sb="67" eb="69">
      <t>ハアク</t>
    </rPh>
    <rPh sb="74" eb="75">
      <t>ゴ</t>
    </rPh>
    <rPh sb="91" eb="93">
      <t>カイシュウ</t>
    </rPh>
    <rPh sb="93" eb="95">
      <t>ホウシン</t>
    </rPh>
    <rPh sb="96" eb="98">
      <t>ケントウ</t>
    </rPh>
    <rPh sb="100" eb="103">
      <t>ミシュウキン</t>
    </rPh>
    <rPh sb="104" eb="106">
      <t>チョウシュウ</t>
    </rPh>
    <rPh sb="106" eb="108">
      <t>キョウカ</t>
    </rPh>
    <rPh sb="109" eb="111">
      <t>イジ</t>
    </rPh>
    <rPh sb="111" eb="114">
      <t>カンリヒ</t>
    </rPh>
    <rPh sb="117" eb="119">
      <t>サクゲン</t>
    </rPh>
    <rPh sb="120" eb="122">
      <t>ケイエイ</t>
    </rPh>
    <rPh sb="123" eb="126">
      <t>ケンゼンカ</t>
    </rPh>
    <rPh sb="127" eb="130">
      <t>コウリツカ</t>
    </rPh>
    <rPh sb="131" eb="132">
      <t>ハカ</t>
    </rPh>
    <rPh sb="137" eb="140">
      <t>ロウキュウカ</t>
    </rPh>
    <rPh sb="146" eb="148">
      <t>ショリ</t>
    </rPh>
    <rPh sb="148" eb="150">
      <t>シセツ</t>
    </rPh>
    <rPh sb="151" eb="152">
      <t>チョウ</t>
    </rPh>
    <rPh sb="152" eb="155">
      <t>ジュミョウカ</t>
    </rPh>
    <rPh sb="155" eb="156">
      <t>トウ</t>
    </rPh>
    <rPh sb="157" eb="159">
      <t>ケントウ</t>
    </rPh>
    <rPh sb="160" eb="162">
      <t>キノウ</t>
    </rPh>
    <rPh sb="162" eb="164">
      <t>カイシュウ</t>
    </rPh>
    <rPh sb="165" eb="167">
      <t>カイゼン</t>
    </rPh>
    <rPh sb="171" eb="173">
      <t>オスイ</t>
    </rPh>
    <rPh sb="174" eb="176">
      <t>アンテイ</t>
    </rPh>
    <rPh sb="176" eb="178">
      <t>ショリ</t>
    </rPh>
    <rPh sb="179" eb="181">
      <t>ケイゾク</t>
    </rPh>
    <rPh sb="182" eb="18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</si>
</sst>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31520"/>
        <c:axId val="555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55131520"/>
        <c:axId val="55523200"/>
      </c:lineChart>
      <c:dateAx>
        <c:axId val="55131520"/>
        <c:scaling>
          <c:orientation val="minMax"/>
        </c:scaling>
        <c:delete val="1"/>
        <c:axPos val="b"/>
        <c:numFmt formatCode="ge" sourceLinked="1"/>
        <c:majorTickMark val="none"/>
        <c:minorTickMark val="none"/>
        <c:tickLblPos val="none"/>
        <c:crossAx val="55523200"/>
        <c:crosses val="autoZero"/>
        <c:auto val="1"/>
        <c:lblOffset val="100"/>
        <c:baseTimeUnit val="years"/>
      </c:dateAx>
      <c:valAx>
        <c:axId val="555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315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69.33</c:v>
                </c:pt>
                <c:pt idx="1">
                  <c:v>68.069999999999993</c:v>
                </c:pt>
                <c:pt idx="2">
                  <c:v>65.97</c:v>
                </c:pt>
                <c:pt idx="3">
                  <c:v>65.55</c:v>
                </c:pt>
                <c:pt idx="4">
                  <c:v>65.55</c:v>
                </c:pt>
              </c:numCache>
            </c:numRef>
          </c:val>
        </c:ser>
        <c:dLbls>
          <c:showLegendKey val="0"/>
          <c:showVal val="0"/>
          <c:showCatName val="0"/>
          <c:showSerName val="0"/>
          <c:showPercent val="0"/>
          <c:showBubbleSize val="0"/>
        </c:dLbls>
        <c:gapWidth val="150"/>
        <c:axId val="266031488"/>
        <c:axId val="2660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66031488"/>
        <c:axId val="266033408"/>
      </c:lineChart>
      <c:dateAx>
        <c:axId val="266031488"/>
        <c:scaling>
          <c:orientation val="minMax"/>
        </c:scaling>
        <c:delete val="1"/>
        <c:axPos val="b"/>
        <c:numFmt formatCode="ge" sourceLinked="1"/>
        <c:majorTickMark val="none"/>
        <c:minorTickMark val="none"/>
        <c:tickLblPos val="none"/>
        <c:crossAx val="266033408"/>
        <c:crosses val="autoZero"/>
        <c:auto val="1"/>
        <c:lblOffset val="100"/>
        <c:baseTimeUnit val="years"/>
      </c:dateAx>
      <c:valAx>
        <c:axId val="2660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95.58</c:v>
                </c:pt>
                <c:pt idx="1">
                  <c:v>95.74</c:v>
                </c:pt>
                <c:pt idx="2">
                  <c:v>95.56</c:v>
                </c:pt>
                <c:pt idx="3">
                  <c:v>96.07</c:v>
                </c:pt>
                <c:pt idx="4">
                  <c:v>96.72</c:v>
                </c:pt>
              </c:numCache>
            </c:numRef>
          </c:val>
        </c:ser>
        <c:dLbls>
          <c:showLegendKey val="0"/>
          <c:showVal val="0"/>
          <c:showCatName val="0"/>
          <c:showSerName val="0"/>
          <c:showPercent val="0"/>
          <c:showBubbleSize val="0"/>
        </c:dLbls>
        <c:gapWidth val="150"/>
        <c:axId val="283047808"/>
        <c:axId val="3106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83047808"/>
        <c:axId val="310698368"/>
      </c:lineChart>
      <c:dateAx>
        <c:axId val="283047808"/>
        <c:scaling>
          <c:orientation val="minMax"/>
        </c:scaling>
        <c:delete val="1"/>
        <c:axPos val="b"/>
        <c:numFmt formatCode="ge" sourceLinked="1"/>
        <c:majorTickMark val="none"/>
        <c:minorTickMark val="none"/>
        <c:tickLblPos val="none"/>
        <c:crossAx val="310698368"/>
        <c:crosses val="autoZero"/>
        <c:auto val="1"/>
        <c:lblOffset val="100"/>
        <c:baseTimeUnit val="years"/>
      </c:dateAx>
      <c:valAx>
        <c:axId val="3106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97.57</c:v>
                </c:pt>
                <c:pt idx="1">
                  <c:v>97.52</c:v>
                </c:pt>
                <c:pt idx="2">
                  <c:v>97.35</c:v>
                </c:pt>
                <c:pt idx="3">
                  <c:v>97.27</c:v>
                </c:pt>
                <c:pt idx="4">
                  <c:v>97.27</c:v>
                </c:pt>
              </c:numCache>
            </c:numRef>
          </c:val>
        </c:ser>
        <c:dLbls>
          <c:showLegendKey val="0"/>
          <c:showVal val="0"/>
          <c:showCatName val="0"/>
          <c:showSerName val="0"/>
          <c:showPercent val="0"/>
          <c:showBubbleSize val="0"/>
        </c:dLbls>
        <c:gapWidth val="150"/>
        <c:axId val="55681408"/>
        <c:axId val="556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681408"/>
        <c:axId val="55684096"/>
      </c:lineChart>
      <c:dateAx>
        <c:axId val="55681408"/>
        <c:scaling>
          <c:orientation val="minMax"/>
        </c:scaling>
        <c:delete val="1"/>
        <c:axPos val="b"/>
        <c:numFmt formatCode="ge" sourceLinked="1"/>
        <c:majorTickMark val="none"/>
        <c:minorTickMark val="none"/>
        <c:tickLblPos val="none"/>
        <c:crossAx val="55684096"/>
        <c:crosses val="autoZero"/>
        <c:auto val="1"/>
        <c:lblOffset val="100"/>
        <c:baseTimeUnit val="years"/>
      </c:dateAx>
      <c:valAx>
        <c:axId val="556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279232"/>
        <c:axId val="572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279232"/>
        <c:axId val="57281920"/>
      </c:lineChart>
      <c:dateAx>
        <c:axId val="57279232"/>
        <c:scaling>
          <c:orientation val="minMax"/>
        </c:scaling>
        <c:delete val="1"/>
        <c:axPos val="b"/>
        <c:numFmt formatCode="ge" sourceLinked="1"/>
        <c:majorTickMark val="none"/>
        <c:minorTickMark val="none"/>
        <c:tickLblPos val="none"/>
        <c:crossAx val="57281920"/>
        <c:crosses val="autoZero"/>
        <c:auto val="1"/>
        <c:lblOffset val="100"/>
        <c:baseTimeUnit val="years"/>
      </c:dateAx>
      <c:valAx>
        <c:axId val="572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25440"/>
        <c:axId val="578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25440"/>
        <c:axId val="57880576"/>
      </c:lineChart>
      <c:dateAx>
        <c:axId val="57325440"/>
        <c:scaling>
          <c:orientation val="minMax"/>
        </c:scaling>
        <c:delete val="1"/>
        <c:axPos val="b"/>
        <c:numFmt formatCode="ge" sourceLinked="1"/>
        <c:majorTickMark val="none"/>
        <c:minorTickMark val="none"/>
        <c:tickLblPos val="none"/>
        <c:crossAx val="57880576"/>
        <c:crosses val="autoZero"/>
        <c:auto val="1"/>
        <c:lblOffset val="100"/>
        <c:baseTimeUnit val="years"/>
      </c:dateAx>
      <c:valAx>
        <c:axId val="578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94880"/>
        <c:axId val="584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94880"/>
        <c:axId val="58405248"/>
      </c:lineChart>
      <c:dateAx>
        <c:axId val="58394880"/>
        <c:scaling>
          <c:orientation val="minMax"/>
        </c:scaling>
        <c:delete val="1"/>
        <c:axPos val="b"/>
        <c:numFmt formatCode="ge" sourceLinked="1"/>
        <c:majorTickMark val="none"/>
        <c:minorTickMark val="none"/>
        <c:tickLblPos val="none"/>
        <c:crossAx val="58405248"/>
        <c:crosses val="autoZero"/>
        <c:auto val="1"/>
        <c:lblOffset val="100"/>
        <c:baseTimeUnit val="years"/>
      </c:dateAx>
      <c:valAx>
        <c:axId val="584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31360"/>
        <c:axId val="589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31360"/>
        <c:axId val="58945536"/>
      </c:lineChart>
      <c:dateAx>
        <c:axId val="58431360"/>
        <c:scaling>
          <c:orientation val="minMax"/>
        </c:scaling>
        <c:delete val="1"/>
        <c:axPos val="b"/>
        <c:numFmt formatCode="ge" sourceLinked="1"/>
        <c:majorTickMark val="none"/>
        <c:minorTickMark val="none"/>
        <c:tickLblPos val="none"/>
        <c:crossAx val="58945536"/>
        <c:crosses val="autoZero"/>
        <c:auto val="1"/>
        <c:lblOffset val="100"/>
        <c:baseTimeUnit val="years"/>
      </c:dateAx>
      <c:valAx>
        <c:axId val="589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498.73</c:v>
                </c:pt>
                <c:pt idx="1">
                  <c:v>367.31</c:v>
                </c:pt>
                <c:pt idx="2">
                  <c:v>245.89</c:v>
                </c:pt>
                <c:pt idx="3">
                  <c:v>218.69</c:v>
                </c:pt>
                <c:pt idx="4">
                  <c:v>410.63</c:v>
                </c:pt>
              </c:numCache>
            </c:numRef>
          </c:val>
        </c:ser>
        <c:dLbls>
          <c:showLegendKey val="0"/>
          <c:showVal val="0"/>
          <c:showCatName val="0"/>
          <c:showSerName val="0"/>
          <c:showPercent val="0"/>
          <c:showBubbleSize val="0"/>
        </c:dLbls>
        <c:gapWidth val="150"/>
        <c:axId val="175227264"/>
        <c:axId val="1842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75227264"/>
        <c:axId val="184276480"/>
      </c:lineChart>
      <c:dateAx>
        <c:axId val="175227264"/>
        <c:scaling>
          <c:orientation val="minMax"/>
        </c:scaling>
        <c:delete val="1"/>
        <c:axPos val="b"/>
        <c:numFmt formatCode="ge" sourceLinked="1"/>
        <c:majorTickMark val="none"/>
        <c:minorTickMark val="none"/>
        <c:tickLblPos val="none"/>
        <c:crossAx val="184276480"/>
        <c:crosses val="autoZero"/>
        <c:auto val="1"/>
        <c:lblOffset val="100"/>
        <c:baseTimeUnit val="years"/>
      </c:dateAx>
      <c:valAx>
        <c:axId val="1842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49.63</c:v>
                </c:pt>
                <c:pt idx="1">
                  <c:v>47.24</c:v>
                </c:pt>
                <c:pt idx="2">
                  <c:v>47.72</c:v>
                </c:pt>
                <c:pt idx="3">
                  <c:v>47.67</c:v>
                </c:pt>
                <c:pt idx="4">
                  <c:v>47.06</c:v>
                </c:pt>
              </c:numCache>
            </c:numRef>
          </c:val>
        </c:ser>
        <c:dLbls>
          <c:showLegendKey val="0"/>
          <c:showVal val="0"/>
          <c:showCatName val="0"/>
          <c:showSerName val="0"/>
          <c:showPercent val="0"/>
          <c:showBubbleSize val="0"/>
        </c:dLbls>
        <c:gapWidth val="150"/>
        <c:axId val="200993408"/>
        <c:axId val="2030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00993408"/>
        <c:axId val="203062272"/>
      </c:lineChart>
      <c:dateAx>
        <c:axId val="200993408"/>
        <c:scaling>
          <c:orientation val="minMax"/>
        </c:scaling>
        <c:delete val="1"/>
        <c:axPos val="b"/>
        <c:numFmt formatCode="ge" sourceLinked="1"/>
        <c:majorTickMark val="none"/>
        <c:minorTickMark val="none"/>
        <c:tickLblPos val="none"/>
        <c:crossAx val="203062272"/>
        <c:crosses val="autoZero"/>
        <c:auto val="1"/>
        <c:lblOffset val="100"/>
        <c:baseTimeUnit val="years"/>
      </c:dateAx>
      <c:valAx>
        <c:axId val="203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266.52</c:v>
                </c:pt>
                <c:pt idx="1">
                  <c:v>297</c:v>
                </c:pt>
                <c:pt idx="2">
                  <c:v>303.70999999999998</c:v>
                </c:pt>
                <c:pt idx="3">
                  <c:v>313.63</c:v>
                </c:pt>
                <c:pt idx="4">
                  <c:v>319.01</c:v>
                </c:pt>
              </c:numCache>
            </c:numRef>
          </c:val>
        </c:ser>
        <c:dLbls>
          <c:showLegendKey val="0"/>
          <c:showVal val="0"/>
          <c:showCatName val="0"/>
          <c:showSerName val="0"/>
          <c:showPercent val="0"/>
          <c:showBubbleSize val="0"/>
        </c:dLbls>
        <c:gapWidth val="150"/>
        <c:axId val="204974720"/>
        <c:axId val="2055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04974720"/>
        <c:axId val="205574912"/>
      </c:lineChart>
      <c:dateAx>
        <c:axId val="204974720"/>
        <c:scaling>
          <c:orientation val="minMax"/>
        </c:scaling>
        <c:delete val="1"/>
        <c:axPos val="b"/>
        <c:numFmt formatCode="ge" sourceLinked="1"/>
        <c:majorTickMark val="none"/>
        <c:minorTickMark val="none"/>
        <c:tickLblPos val="none"/>
        <c:crossAx val="205574912"/>
        <c:crosses val="autoZero"/>
        <c:auto val="1"/>
        <c:lblOffset val="100"/>
        <c:baseTimeUnit val="years"/>
      </c:dateAx>
      <c:valAx>
        <c:axId val="2055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61" zoomScaleNormal="100" workbookViewId="0">
      <selection activeCell="CD72" sqref="CD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紀美野町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9599</v>
      </c>
      <c r="AM8" s="64"/>
      <c r="AN8" s="64"/>
      <c r="AO8" s="64"/>
      <c r="AP8" s="64"/>
      <c r="AQ8" s="64"/>
      <c r="AR8" s="64"/>
      <c r="AS8" s="64"/>
      <c r="AT8" s="63">
        <f>データ!S6</f>
        <v>128.34</v>
      </c>
      <c r="AU8" s="63"/>
      <c r="AV8" s="63"/>
      <c r="AW8" s="63"/>
      <c r="AX8" s="63"/>
      <c r="AY8" s="63"/>
      <c r="AZ8" s="63"/>
      <c r="BA8" s="63"/>
      <c r="BB8" s="63">
        <f>データ!T6</f>
        <v>74.790000000000006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5.44</v>
      </c>
      <c r="Q10" s="63"/>
      <c r="R10" s="63"/>
      <c r="S10" s="63"/>
      <c r="T10" s="63"/>
      <c r="U10" s="63"/>
      <c r="V10" s="63"/>
      <c r="W10" s="63">
        <f>データ!P6</f>
        <v>100</v>
      </c>
      <c r="X10" s="63"/>
      <c r="Y10" s="63"/>
      <c r="Z10" s="63"/>
      <c r="AA10" s="63"/>
      <c r="AB10" s="63"/>
      <c r="AC10" s="63"/>
      <c r="AD10" s="64">
        <f>データ!Q6</f>
        <v>3880</v>
      </c>
      <c r="AE10" s="64"/>
      <c r="AF10" s="64"/>
      <c r="AG10" s="64"/>
      <c r="AH10" s="64"/>
      <c r="AI10" s="64"/>
      <c r="AJ10" s="64"/>
      <c r="AK10" s="2"/>
      <c r="AL10" s="64">
        <f>データ!U6</f>
        <v>518</v>
      </c>
      <c r="AM10" s="64"/>
      <c r="AN10" s="64"/>
      <c r="AO10" s="64"/>
      <c r="AP10" s="64"/>
      <c r="AQ10" s="64"/>
      <c r="AR10" s="64"/>
      <c r="AS10" s="64"/>
      <c r="AT10" s="63">
        <f>データ!V6</f>
        <v>0.15</v>
      </c>
      <c r="AU10" s="63"/>
      <c r="AV10" s="63"/>
      <c r="AW10" s="63"/>
      <c r="AX10" s="63"/>
      <c r="AY10" s="63"/>
      <c r="AZ10" s="63"/>
      <c r="BA10" s="63"/>
      <c r="BB10" s="63">
        <f>データ!W6</f>
        <v>3453.33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303046</v>
      </c>
      <c r="D6" s="31">
        <f t="shared" si="3"/>
        <v>47</v>
      </c>
      <c r="E6" s="31">
        <f t="shared" si="3"/>
        <v>17</v>
      </c>
      <c r="F6" s="31">
        <f t="shared" si="3"/>
        <v>5</v>
      </c>
      <c r="G6" s="31">
        <f t="shared" si="3"/>
        <v>0</v>
      </c>
      <c r="H6" s="31" t="str">
        <f t="shared" si="3"/>
        <v>和歌山県　紀美野町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5.44</v>
      </c>
      <c r="P6" s="32">
        <f t="shared" si="3"/>
        <v>100</v>
      </c>
      <c r="Q6" s="32">
        <f t="shared" si="3"/>
        <v>3880</v>
      </c>
      <c r="R6" s="32">
        <f t="shared" si="3"/>
        <v>9599</v>
      </c>
      <c r="S6" s="32">
        <f t="shared" si="3"/>
        <v>128.34</v>
      </c>
      <c r="T6" s="32">
        <f t="shared" si="3"/>
        <v>74.790000000000006</v>
      </c>
      <c r="U6" s="32">
        <f t="shared" si="3"/>
        <v>518</v>
      </c>
      <c r="V6" s="32">
        <f t="shared" si="3"/>
        <v>0.15</v>
      </c>
      <c r="W6" s="32">
        <f t="shared" si="3"/>
        <v>3453.33</v>
      </c>
      <c r="X6" s="33">
        <f>IF(X7="",NA(),X7)</f>
        <v>97.57</v>
      </c>
      <c r="Y6" s="33">
        <f t="shared" ref="Y6:AG6" si="4">IF(Y7="",NA(),Y7)</f>
        <v>97.52</v>
      </c>
      <c r="Z6" s="33">
        <f t="shared" si="4"/>
        <v>97.35</v>
      </c>
      <c r="AA6" s="33">
        <f t="shared" si="4"/>
        <v>97.27</v>
      </c>
      <c r="AB6" s="33">
        <f t="shared" si="4"/>
        <v>97.27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498.73</v>
      </c>
      <c r="BF6" s="33">
        <f t="shared" ref="BF6:BN6" si="7">IF(BF7="",NA(),BF7)</f>
        <v>367.31</v>
      </c>
      <c r="BG6" s="33">
        <f t="shared" si="7"/>
        <v>245.89</v>
      </c>
      <c r="BH6" s="33">
        <f t="shared" si="7"/>
        <v>218.69</v>
      </c>
      <c r="BI6" s="33">
        <f t="shared" si="7"/>
        <v>410.63</v>
      </c>
      <c r="BJ6" s="33">
        <f t="shared" si="7"/>
        <v>1239.2</v>
      </c>
      <c r="BK6" s="33">
        <f t="shared" si="7"/>
        <v>1197.82</v>
      </c>
      <c r="BL6" s="33">
        <f t="shared" si="7"/>
        <v>1126.77</v>
      </c>
      <c r="BM6" s="33">
        <f t="shared" si="7"/>
        <v>1044.8</v>
      </c>
      <c r="BN6" s="33">
        <f t="shared" si="7"/>
        <v>1081.8</v>
      </c>
      <c r="BO6" s="32" t="str">
        <f>IF(BO7="","",IF(BO7="-","【-】","【"&amp;SUBSTITUTE(TEXT(BO7,"#,##0.00"),"-","△")&amp;"】"))</f>
        <v>【1,015.77】</v>
      </c>
      <c r="BP6" s="33">
        <f>IF(BP7="",NA(),BP7)</f>
        <v>49.63</v>
      </c>
      <c r="BQ6" s="33">
        <f t="shared" ref="BQ6:BY6" si="8">IF(BQ7="",NA(),BQ7)</f>
        <v>47.24</v>
      </c>
      <c r="BR6" s="33">
        <f t="shared" si="8"/>
        <v>47.72</v>
      </c>
      <c r="BS6" s="33">
        <f t="shared" si="8"/>
        <v>47.67</v>
      </c>
      <c r="BT6" s="33">
        <f t="shared" si="8"/>
        <v>47.06</v>
      </c>
      <c r="BU6" s="33">
        <f t="shared" si="8"/>
        <v>51.56</v>
      </c>
      <c r="BV6" s="33">
        <f t="shared" si="8"/>
        <v>51.03</v>
      </c>
      <c r="BW6" s="33">
        <f t="shared" si="8"/>
        <v>50.9</v>
      </c>
      <c r="BX6" s="33">
        <f t="shared" si="8"/>
        <v>50.82</v>
      </c>
      <c r="BY6" s="33">
        <f t="shared" si="8"/>
        <v>52.19</v>
      </c>
      <c r="BZ6" s="32" t="str">
        <f>IF(BZ7="","",IF(BZ7="-","【-】","【"&amp;SUBSTITUTE(TEXT(BZ7,"#,##0.00"),"-","△")&amp;"】"))</f>
        <v>【52.78】</v>
      </c>
      <c r="CA6" s="33">
        <f>IF(CA7="",NA(),CA7)</f>
        <v>266.52</v>
      </c>
      <c r="CB6" s="33">
        <f t="shared" ref="CB6:CJ6" si="9">IF(CB7="",NA(),CB7)</f>
        <v>297</v>
      </c>
      <c r="CC6" s="33">
        <f t="shared" si="9"/>
        <v>303.70999999999998</v>
      </c>
      <c r="CD6" s="33">
        <f t="shared" si="9"/>
        <v>313.63</v>
      </c>
      <c r="CE6" s="33">
        <f t="shared" si="9"/>
        <v>319.01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69.33</v>
      </c>
      <c r="CM6" s="33">
        <f t="shared" ref="CM6:CU6" si="10">IF(CM7="",NA(),CM7)</f>
        <v>68.069999999999993</v>
      </c>
      <c r="CN6" s="33">
        <f t="shared" si="10"/>
        <v>65.97</v>
      </c>
      <c r="CO6" s="33">
        <f t="shared" si="10"/>
        <v>65.55</v>
      </c>
      <c r="CP6" s="33">
        <f t="shared" si="10"/>
        <v>65.55</v>
      </c>
      <c r="CQ6" s="33">
        <f t="shared" si="10"/>
        <v>55.2</v>
      </c>
      <c r="CR6" s="33">
        <f t="shared" si="10"/>
        <v>54.74</v>
      </c>
      <c r="CS6" s="33">
        <f t="shared" si="10"/>
        <v>53.78</v>
      </c>
      <c r="CT6" s="33">
        <f t="shared" si="10"/>
        <v>53.24</v>
      </c>
      <c r="CU6" s="33">
        <f t="shared" si="10"/>
        <v>52.31</v>
      </c>
      <c r="CV6" s="32" t="str">
        <f>IF(CV7="","",IF(CV7="-","【-】","【"&amp;SUBSTITUTE(TEXT(CV7,"#,##0.00"),"-","△")&amp;"】"))</f>
        <v>【52.74】</v>
      </c>
      <c r="CW6" s="33">
        <f>IF(CW7="",NA(),CW7)</f>
        <v>95.58</v>
      </c>
      <c r="CX6" s="33">
        <f t="shared" ref="CX6:DF6" si="11">IF(CX7="",NA(),CX7)</f>
        <v>95.74</v>
      </c>
      <c r="CY6" s="33">
        <f t="shared" si="11"/>
        <v>95.56</v>
      </c>
      <c r="CZ6" s="33">
        <f t="shared" si="11"/>
        <v>96.07</v>
      </c>
      <c r="DA6" s="33">
        <f t="shared" si="11"/>
        <v>96.72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303046</v>
      </c>
      <c r="D7" s="35">
        <v>47</v>
      </c>
      <c r="E7" s="35">
        <v>17</v>
      </c>
      <c r="F7" s="35">
        <v>5</v>
      </c>
      <c r="G7" s="35">
        <v>0</v>
      </c>
      <c r="H7" s="35" t="s">
        <v>96</v>
      </c>
      <c r="I7" s="35" t="s">
        <v>97</v>
      </c>
      <c r="J7" s="35" t="s">
        <v>98</v>
      </c>
      <c r="K7" s="35" t="s">
        <v>99</v>
      </c>
      <c r="L7" s="35" t="s">
        <v>100</v>
      </c>
      <c r="M7" s="36" t="s">
        <v>101</v>
      </c>
      <c r="N7" s="36" t="s">
        <v>102</v>
      </c>
      <c r="O7" s="36">
        <v>5.44</v>
      </c>
      <c r="P7" s="36">
        <v>100</v>
      </c>
      <c r="Q7" s="36">
        <v>3880</v>
      </c>
      <c r="R7" s="36">
        <v>9599</v>
      </c>
      <c r="S7" s="36">
        <v>128.34</v>
      </c>
      <c r="T7" s="36">
        <v>74.790000000000006</v>
      </c>
      <c r="U7" s="36">
        <v>518</v>
      </c>
      <c r="V7" s="36">
        <v>0.15</v>
      </c>
      <c r="W7" s="36">
        <v>3453.33</v>
      </c>
      <c r="X7" s="36">
        <v>97.57</v>
      </c>
      <c r="Y7" s="36">
        <v>97.52</v>
      </c>
      <c r="Z7" s="36">
        <v>97.35</v>
      </c>
      <c r="AA7" s="36">
        <v>97.27</v>
      </c>
      <c r="AB7" s="36">
        <v>97.27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498.73</v>
      </c>
      <c r="BF7" s="36">
        <v>367.31</v>
      </c>
      <c r="BG7" s="36">
        <v>245.89</v>
      </c>
      <c r="BH7" s="36">
        <v>218.69</v>
      </c>
      <c r="BI7" s="36">
        <v>410.63</v>
      </c>
      <c r="BJ7" s="36">
        <v>1239.2</v>
      </c>
      <c r="BK7" s="36">
        <v>1197.82</v>
      </c>
      <c r="BL7" s="36">
        <v>1126.77</v>
      </c>
      <c r="BM7" s="36">
        <v>1044.8</v>
      </c>
      <c r="BN7" s="36">
        <v>1081.8</v>
      </c>
      <c r="BO7" s="36">
        <v>1015.77</v>
      </c>
      <c r="BP7" s="36">
        <v>49.63</v>
      </c>
      <c r="BQ7" s="36">
        <v>47.24</v>
      </c>
      <c r="BR7" s="36">
        <v>47.72</v>
      </c>
      <c r="BS7" s="36">
        <v>47.67</v>
      </c>
      <c r="BT7" s="36">
        <v>47.06</v>
      </c>
      <c r="BU7" s="36">
        <v>51.56</v>
      </c>
      <c r="BV7" s="36">
        <v>51.03</v>
      </c>
      <c r="BW7" s="36">
        <v>50.9</v>
      </c>
      <c r="BX7" s="36">
        <v>50.82</v>
      </c>
      <c r="BY7" s="36">
        <v>52.19</v>
      </c>
      <c r="BZ7" s="36">
        <v>52.78</v>
      </c>
      <c r="CA7" s="36">
        <v>266.52</v>
      </c>
      <c r="CB7" s="36">
        <v>297</v>
      </c>
      <c r="CC7" s="36">
        <v>303.70999999999998</v>
      </c>
      <c r="CD7" s="36">
        <v>313.63</v>
      </c>
      <c r="CE7" s="36">
        <v>319.01</v>
      </c>
      <c r="CF7" s="36">
        <v>283.26</v>
      </c>
      <c r="CG7" s="36">
        <v>289.60000000000002</v>
      </c>
      <c r="CH7" s="36">
        <v>293.27</v>
      </c>
      <c r="CI7" s="36">
        <v>300.52</v>
      </c>
      <c r="CJ7" s="36">
        <v>296.14</v>
      </c>
      <c r="CK7" s="36">
        <v>289.81</v>
      </c>
      <c r="CL7" s="36">
        <v>69.33</v>
      </c>
      <c r="CM7" s="36">
        <v>68.069999999999993</v>
      </c>
      <c r="CN7" s="36">
        <v>65.97</v>
      </c>
      <c r="CO7" s="36">
        <v>65.55</v>
      </c>
      <c r="CP7" s="36">
        <v>65.55</v>
      </c>
      <c r="CQ7" s="36">
        <v>55.2</v>
      </c>
      <c r="CR7" s="36">
        <v>54.74</v>
      </c>
      <c r="CS7" s="36">
        <v>53.78</v>
      </c>
      <c r="CT7" s="36">
        <v>53.24</v>
      </c>
      <c r="CU7" s="36">
        <v>52.31</v>
      </c>
      <c r="CV7" s="36">
        <v>52.74</v>
      </c>
      <c r="CW7" s="36">
        <v>95.58</v>
      </c>
      <c r="CX7" s="36">
        <v>95.74</v>
      </c>
      <c r="CY7" s="36">
        <v>95.56</v>
      </c>
      <c r="CZ7" s="36">
        <v>96.07</v>
      </c>
      <c r="DA7" s="36">
        <v>96.72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2017-02-08T03:13:21Z</dcterms:created>
  <dcterms:modified xsi:type="dcterms:W3CDTF">2017-02-14T08:05:24Z</dcterms:modified>
</cp:coreProperties>
</file>