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<sst xmlns="http://schemas.openxmlformats.org/spreadsheetml/2006/main" count="221" uniqueCount="110">
  <si>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</si>
  <si>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</si>
  <si>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</si>
  <si>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</si>
  <si>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</si>
  <si>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</si>
  <si>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</si>
  <si>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</si>
  <si>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</si>
  <si>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</si>
  <si>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</si>
  <si>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</si>
  <si>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</si>
  <si>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</si>
  <si>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</si>
  <si>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</si>
  <si>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</si>
  <si>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</si>
  <si>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</si>
  <si>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</si>
  <si>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</si>
  <si>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</si>
  <si>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</si>
  <si>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</si>
  <si>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</si>
  <si>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</si>
  <si>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</si>
  <si>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</si>
  <si>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</si>
  <si>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</si>
  <si>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</si>
  <si>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</si>
  <si>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</si>
  <si>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</si>
  <si>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</si>
  <si>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</si>
  <si>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</si>
  <si>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</si>
  <si>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</si>
  <si>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</si>
  <si>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</si>
  <si>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</si>
  <si>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</si>
  <si>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</si>
  <si>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</si>
  <si>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</si>
  <si>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</si>
  <si>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</si>
  <si>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</si>
  <si>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</si>
  <si>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</si>
  <si>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</si>
  <si>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</si>
  <si>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</si>
  <si>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</si>
  <si>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</si>
  <si>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</si>
  <si>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</si>
  <si>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</si>
  <si>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</si>
  <si>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</si>
  <si>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</si>
  <si>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</si>
  <si>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</si>
  <si>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</si>
  <si>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</si>
  <si>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</si>
  <si>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</si>
  <si>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</si>
  <si>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</si>
  <si>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</si>
  <si>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</si>
  <si>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</si>
  <si>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</si>
  <si>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</si>
  <si>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</si>
  <si>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</si>
  <si>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</si>
  <si>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</si>
  <si>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</si>
  <si>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</si>
  <si>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</si>
  <si>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</si>
  <si>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</si>
  <si>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</si>
  <si>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</si>
  <si>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</si>
  <si>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</si>
  <si>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</si>
  <si>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</si>
  <si>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</si>
  <si>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</si>
  <si>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</si>
  <si>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</si>
  <si>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</si>
  <si>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紀の川市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</si>
  <si>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</si>
  <si>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</si>
  <si>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</si>
  <si>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</si>
  <si>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</si>
  <si>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</si>
  <si>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</si>
  <si>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</si>
  <si>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</si>
  <si>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</si>
  <si>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</si>
  <si>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決算において農業集落排水事業収益では、使用料が総収益のわずか19％となっています。維持管理費や地方債の償還金を使用料だけでは賄いきれないため一般会計からの繰入金で経営を支えている状況です。支出減、収入増につながる取組が必要です。</t>
    <rPh sb="1" eb="3">
      <t>ヘイセイ</t>
    </rPh>
    <rPh sb="5" eb="7">
      <t>ネンド</t>
    </rPh>
    <rPh sb="7" eb="9">
      <t>ケッサン</t>
    </rPh>
    <rPh sb="13" eb="15">
      <t>ノウギョウ</t>
    </rPh>
    <rPh sb="15" eb="17">
      <t>シュウラク</t>
    </rPh>
    <rPh sb="17" eb="19">
      <t>ハイスイ</t>
    </rPh>
    <rPh sb="19" eb="21">
      <t>ジギョウ</t>
    </rPh>
    <rPh sb="21" eb="23">
      <t>シュウエキ</t>
    </rPh>
    <rPh sb="26" eb="28">
      <t>シヨウ</t>
    </rPh>
    <rPh sb="28" eb="29">
      <t>リョウ</t>
    </rPh>
    <rPh sb="30" eb="33">
      <t>ソウシュウエキ</t>
    </rPh>
    <rPh sb="48" eb="50">
      <t>イジ</t>
    </rPh>
    <rPh sb="50" eb="52">
      <t>カンリ</t>
    </rPh>
    <rPh sb="52" eb="53">
      <t>ヒ</t>
    </rPh>
    <rPh sb="54" eb="56">
      <t>チホウ</t>
    </rPh>
    <rPh sb="56" eb="57">
      <t>サイ</t>
    </rPh>
    <rPh sb="58" eb="60">
      <t>ショウカン</t>
    </rPh>
    <rPh sb="60" eb="61">
      <t>キン</t>
    </rPh>
    <rPh sb="62" eb="64">
      <t>シヨウ</t>
    </rPh>
    <rPh sb="64" eb="65">
      <t>リョウ</t>
    </rPh>
    <rPh sb="69" eb="70">
      <t>マカナ</t>
    </rPh>
    <rPh sb="77" eb="78">
      <t>イチ</t>
    </rPh>
    <rPh sb="78" eb="79">
      <t>ハン</t>
    </rPh>
    <rPh sb="79" eb="80">
      <t>カイ</t>
    </rPh>
    <rPh sb="80" eb="81">
      <t>ケイ</t>
    </rPh>
    <rPh sb="84" eb="86">
      <t>クリイレ</t>
    </rPh>
    <rPh sb="86" eb="87">
      <t>キン</t>
    </rPh>
    <rPh sb="88" eb="90">
      <t>ケイエイ</t>
    </rPh>
    <rPh sb="91" eb="92">
      <t>ササ</t>
    </rPh>
    <rPh sb="96" eb="98">
      <t>ジョウキョウ</t>
    </rPh>
    <rPh sb="116" eb="118">
      <t>ヒツヨウ</t>
    </rPh>
    <phoneticPr fontId="4"/>
  </si>
  <si>
    <t>　西山・善田の2つの処理区のうち、西山処理区は、平成10年度供用開始で18年が経過しています。施設の長寿命化を図るため、最適整備構想策定を平成29年度に策定し平成30年度から老朽化した施設の修繕に取りかかります。</t>
    <rPh sb="1" eb="3">
      <t>ニシヤマ</t>
    </rPh>
    <rPh sb="4" eb="5">
      <t>ゼン</t>
    </rPh>
    <rPh sb="5" eb="6">
      <t>タ</t>
    </rPh>
    <rPh sb="10" eb="12">
      <t>ショリ</t>
    </rPh>
    <rPh sb="12" eb="13">
      <t>ク</t>
    </rPh>
    <rPh sb="17" eb="19">
      <t>ニシヤマ</t>
    </rPh>
    <rPh sb="19" eb="21">
      <t>ショリ</t>
    </rPh>
    <rPh sb="21" eb="22">
      <t>ク</t>
    </rPh>
    <rPh sb="24" eb="26">
      <t>ヘイセイ</t>
    </rPh>
    <rPh sb="28" eb="29">
      <t>ネン</t>
    </rPh>
    <rPh sb="29" eb="30">
      <t>ド</t>
    </rPh>
    <rPh sb="30" eb="32">
      <t>キョウヨウ</t>
    </rPh>
    <rPh sb="32" eb="34">
      <t>カイシ</t>
    </rPh>
    <rPh sb="37" eb="38">
      <t>ネン</t>
    </rPh>
    <rPh sb="39" eb="41">
      <t>ケイカ</t>
    </rPh>
    <rPh sb="47" eb="49">
      <t>シセツ</t>
    </rPh>
    <rPh sb="50" eb="51">
      <t>チョウ</t>
    </rPh>
    <rPh sb="51" eb="54">
      <t>ジュミョウカ</t>
    </rPh>
    <rPh sb="55" eb="56">
      <t>ハカ</t>
    </rPh>
    <rPh sb="60" eb="62">
      <t>サイテキ</t>
    </rPh>
    <rPh sb="62" eb="64">
      <t>セイビ</t>
    </rPh>
    <rPh sb="64" eb="66">
      <t>コウソウ</t>
    </rPh>
    <rPh sb="66" eb="68">
      <t>サクテイ</t>
    </rPh>
    <rPh sb="69" eb="71">
      <t>ヘイセイ</t>
    </rPh>
    <rPh sb="73" eb="74">
      <t>ネン</t>
    </rPh>
    <rPh sb="74" eb="75">
      <t>ド</t>
    </rPh>
    <rPh sb="76" eb="78">
      <t>サクテイ</t>
    </rPh>
    <rPh sb="79" eb="81">
      <t>ヘイセイ</t>
    </rPh>
    <rPh sb="83" eb="85">
      <t>ネンド</t>
    </rPh>
    <rPh sb="87" eb="90">
      <t>ロウキュウカ</t>
    </rPh>
    <rPh sb="92" eb="94">
      <t>シセツ</t>
    </rPh>
    <rPh sb="95" eb="97">
      <t>シュウゼン</t>
    </rPh>
    <rPh sb="98" eb="99">
      <t>ト</t>
    </rPh>
    <phoneticPr fontId="4"/>
  </si>
  <si>
    <t>　経営改善に向けて使用料収入の増加、維持管理費の削減を図る取組が必要です。一方で老朽化した施設の修繕も必要なことから、効率的に改善に取り組みます。</t>
    <rPh sb="1" eb="3">
      <t>ケイエイ</t>
    </rPh>
    <rPh sb="3" eb="5">
      <t>カイゼン</t>
    </rPh>
    <rPh sb="6" eb="7">
      <t>ム</t>
    </rPh>
    <rPh sb="9" eb="11">
      <t>シヨウ</t>
    </rPh>
    <rPh sb="11" eb="12">
      <t>リョウ</t>
    </rPh>
    <rPh sb="12" eb="14">
      <t>シュウニュウ</t>
    </rPh>
    <rPh sb="15" eb="17">
      <t>ゾウカ</t>
    </rPh>
    <rPh sb="18" eb="20">
      <t>イジ</t>
    </rPh>
    <rPh sb="20" eb="22">
      <t>カンリ</t>
    </rPh>
    <rPh sb="22" eb="23">
      <t>ヒ</t>
    </rPh>
    <rPh sb="24" eb="26">
      <t>サクゲン</t>
    </rPh>
    <rPh sb="27" eb="28">
      <t>ハカ</t>
    </rPh>
    <rPh sb="29" eb="31">
      <t>トリクミ</t>
    </rPh>
    <rPh sb="32" eb="34">
      <t>ヒツヨウ</t>
    </rPh>
    <rPh sb="37" eb="39">
      <t>イッポウ</t>
    </rPh>
    <rPh sb="40" eb="42">
      <t>ロウキュウ</t>
    </rPh>
    <rPh sb="42" eb="43">
      <t>カ</t>
    </rPh>
    <rPh sb="45" eb="47">
      <t>シセツ</t>
    </rPh>
    <rPh sb="48" eb="50">
      <t>シュウゼン</t>
    </rPh>
    <rPh sb="51" eb="53">
      <t>ヒツヨウ</t>
    </rPh>
    <rPh sb="59" eb="62">
      <t>コウリツテキ</t>
    </rPh>
    <rPh sb="63" eb="65">
      <t>カイゼン</t>
    </rPh>
    <rPh sb="66" eb="67">
      <t>ト</t>
    </rPh>
    <rPh sb="68" eb="6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</si>
</sst>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082368"/>
        <c:axId val="551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55082368"/>
        <c:axId val="55127424"/>
      </c:lineChart>
      <c:dateAx>
        <c:axId val="55082368"/>
        <c:scaling>
          <c:orientation val="minMax"/>
        </c:scaling>
        <c:delete val="1"/>
        <c:axPos val="b"/>
        <c:numFmt formatCode="ge" sourceLinked="1"/>
        <c:majorTickMark val="none"/>
        <c:minorTickMark val="none"/>
        <c:tickLblPos val="none"/>
        <c:crossAx val="55127424"/>
        <c:crosses val="autoZero"/>
        <c:auto val="1"/>
        <c:lblOffset val="100"/>
        <c:baseTimeUnit val="years"/>
      </c:dateAx>
      <c:valAx>
        <c:axId val="551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0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61.93</c:v>
                </c:pt>
                <c:pt idx="1">
                  <c:v>61.93</c:v>
                </c:pt>
                <c:pt idx="2">
                  <c:v>61.93</c:v>
                </c:pt>
                <c:pt idx="3">
                  <c:v>61.42</c:v>
                </c:pt>
                <c:pt idx="4">
                  <c:v>65.48</c:v>
                </c:pt>
              </c:numCache>
            </c:numRef>
          </c:val>
        </c:ser>
        <c:dLbls>
          <c:showLegendKey val="0"/>
          <c:showVal val="0"/>
          <c:showCatName val="0"/>
          <c:showSerName val="0"/>
          <c:showPercent val="0"/>
          <c:showBubbleSize val="0"/>
        </c:dLbls>
        <c:gapWidth val="150"/>
        <c:axId val="203061504"/>
        <c:axId val="2030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203061504"/>
        <c:axId val="203096448"/>
      </c:lineChart>
      <c:dateAx>
        <c:axId val="203061504"/>
        <c:scaling>
          <c:orientation val="minMax"/>
        </c:scaling>
        <c:delete val="1"/>
        <c:axPos val="b"/>
        <c:numFmt formatCode="ge" sourceLinked="1"/>
        <c:majorTickMark val="none"/>
        <c:minorTickMark val="none"/>
        <c:tickLblPos val="none"/>
        <c:crossAx val="203096448"/>
        <c:crosses val="autoZero"/>
        <c:auto val="1"/>
        <c:lblOffset val="100"/>
        <c:baseTimeUnit val="years"/>
      </c:dateAx>
      <c:valAx>
        <c:axId val="2030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81.900000000000006</c:v>
                </c:pt>
                <c:pt idx="1">
                  <c:v>83.71</c:v>
                </c:pt>
                <c:pt idx="2">
                  <c:v>86.25</c:v>
                </c:pt>
                <c:pt idx="3">
                  <c:v>87.5</c:v>
                </c:pt>
                <c:pt idx="4">
                  <c:v>87.9</c:v>
                </c:pt>
              </c:numCache>
            </c:numRef>
          </c:val>
        </c:ser>
        <c:dLbls>
          <c:showLegendKey val="0"/>
          <c:showVal val="0"/>
          <c:showCatName val="0"/>
          <c:showSerName val="0"/>
          <c:showPercent val="0"/>
          <c:showBubbleSize val="0"/>
        </c:dLbls>
        <c:gapWidth val="150"/>
        <c:axId val="205574144"/>
        <c:axId val="2055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205574144"/>
        <c:axId val="205576064"/>
      </c:lineChart>
      <c:dateAx>
        <c:axId val="205574144"/>
        <c:scaling>
          <c:orientation val="minMax"/>
        </c:scaling>
        <c:delete val="1"/>
        <c:axPos val="b"/>
        <c:numFmt formatCode="ge" sourceLinked="1"/>
        <c:majorTickMark val="none"/>
        <c:minorTickMark val="none"/>
        <c:tickLblPos val="none"/>
        <c:crossAx val="205576064"/>
        <c:crosses val="autoZero"/>
        <c:auto val="1"/>
        <c:lblOffset val="100"/>
        <c:baseTimeUnit val="years"/>
      </c:dateAx>
      <c:valAx>
        <c:axId val="2055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186.35</c:v>
                </c:pt>
                <c:pt idx="1">
                  <c:v>98.17</c:v>
                </c:pt>
                <c:pt idx="2">
                  <c:v>98.45</c:v>
                </c:pt>
                <c:pt idx="3">
                  <c:v>98.33</c:v>
                </c:pt>
                <c:pt idx="4">
                  <c:v>102.54</c:v>
                </c:pt>
              </c:numCache>
            </c:numRef>
          </c:val>
        </c:ser>
        <c:dLbls>
          <c:showLegendKey val="0"/>
          <c:showVal val="0"/>
          <c:showCatName val="0"/>
          <c:showSerName val="0"/>
          <c:showPercent val="0"/>
          <c:showBubbleSize val="0"/>
        </c:dLbls>
        <c:gapWidth val="150"/>
        <c:axId val="55598464"/>
        <c:axId val="55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598464"/>
        <c:axId val="55642752"/>
      </c:lineChart>
      <c:dateAx>
        <c:axId val="55598464"/>
        <c:scaling>
          <c:orientation val="minMax"/>
        </c:scaling>
        <c:delete val="1"/>
        <c:axPos val="b"/>
        <c:numFmt formatCode="ge" sourceLinked="1"/>
        <c:majorTickMark val="none"/>
        <c:minorTickMark val="none"/>
        <c:tickLblPos val="none"/>
        <c:crossAx val="55642752"/>
        <c:crosses val="autoZero"/>
        <c:auto val="1"/>
        <c:lblOffset val="100"/>
        <c:baseTimeUnit val="years"/>
      </c:dateAx>
      <c:valAx>
        <c:axId val="55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32288"/>
        <c:axId val="563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32288"/>
        <c:axId val="56334208"/>
      </c:lineChart>
      <c:dateAx>
        <c:axId val="56332288"/>
        <c:scaling>
          <c:orientation val="minMax"/>
        </c:scaling>
        <c:delete val="1"/>
        <c:axPos val="b"/>
        <c:numFmt formatCode="ge" sourceLinked="1"/>
        <c:majorTickMark val="none"/>
        <c:minorTickMark val="none"/>
        <c:tickLblPos val="none"/>
        <c:crossAx val="56334208"/>
        <c:crosses val="autoZero"/>
        <c:auto val="1"/>
        <c:lblOffset val="100"/>
        <c:baseTimeUnit val="years"/>
      </c:dateAx>
      <c:valAx>
        <c:axId val="563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279232"/>
        <c:axId val="572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79232"/>
        <c:axId val="57281920"/>
      </c:lineChart>
      <c:dateAx>
        <c:axId val="57279232"/>
        <c:scaling>
          <c:orientation val="minMax"/>
        </c:scaling>
        <c:delete val="1"/>
        <c:axPos val="b"/>
        <c:numFmt formatCode="ge" sourceLinked="1"/>
        <c:majorTickMark val="none"/>
        <c:minorTickMark val="none"/>
        <c:tickLblPos val="none"/>
        <c:crossAx val="57281920"/>
        <c:crosses val="autoZero"/>
        <c:auto val="1"/>
        <c:lblOffset val="100"/>
        <c:baseTimeUnit val="years"/>
      </c:dateAx>
      <c:valAx>
        <c:axId val="572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25440"/>
        <c:axId val="57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25440"/>
        <c:axId val="57880576"/>
      </c:lineChart>
      <c:dateAx>
        <c:axId val="57325440"/>
        <c:scaling>
          <c:orientation val="minMax"/>
        </c:scaling>
        <c:delete val="1"/>
        <c:axPos val="b"/>
        <c:numFmt formatCode="ge" sourceLinked="1"/>
        <c:majorTickMark val="none"/>
        <c:minorTickMark val="none"/>
        <c:tickLblPos val="none"/>
        <c:crossAx val="57880576"/>
        <c:crosses val="autoZero"/>
        <c:auto val="1"/>
        <c:lblOffset val="100"/>
        <c:baseTimeUnit val="years"/>
      </c:dateAx>
      <c:valAx>
        <c:axId val="57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92576"/>
        <c:axId val="583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92576"/>
        <c:axId val="58395264"/>
      </c:lineChart>
      <c:dateAx>
        <c:axId val="58392576"/>
        <c:scaling>
          <c:orientation val="minMax"/>
        </c:scaling>
        <c:delete val="1"/>
        <c:axPos val="b"/>
        <c:numFmt formatCode="ge" sourceLinked="1"/>
        <c:majorTickMark val="none"/>
        <c:minorTickMark val="none"/>
        <c:tickLblPos val="none"/>
        <c:crossAx val="58395264"/>
        <c:crosses val="autoZero"/>
        <c:auto val="1"/>
        <c:lblOffset val="100"/>
        <c:baseTimeUnit val="years"/>
      </c:dateAx>
      <c:valAx>
        <c:axId val="583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424704"/>
        <c:axId val="584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58424704"/>
        <c:axId val="58431744"/>
      </c:lineChart>
      <c:dateAx>
        <c:axId val="58424704"/>
        <c:scaling>
          <c:orientation val="minMax"/>
        </c:scaling>
        <c:delete val="1"/>
        <c:axPos val="b"/>
        <c:numFmt formatCode="ge" sourceLinked="1"/>
        <c:majorTickMark val="none"/>
        <c:minorTickMark val="none"/>
        <c:tickLblPos val="none"/>
        <c:crossAx val="58431744"/>
        <c:crosses val="autoZero"/>
        <c:auto val="1"/>
        <c:lblOffset val="100"/>
        <c:baseTimeUnit val="years"/>
      </c:dateAx>
      <c:valAx>
        <c:axId val="584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46.67</c:v>
                </c:pt>
                <c:pt idx="1">
                  <c:v>46.76</c:v>
                </c:pt>
                <c:pt idx="2">
                  <c:v>43.21</c:v>
                </c:pt>
                <c:pt idx="3">
                  <c:v>41.42</c:v>
                </c:pt>
                <c:pt idx="4">
                  <c:v>54.99</c:v>
                </c:pt>
              </c:numCache>
            </c:numRef>
          </c:val>
        </c:ser>
        <c:dLbls>
          <c:showLegendKey val="0"/>
          <c:showVal val="0"/>
          <c:showCatName val="0"/>
          <c:showSerName val="0"/>
          <c:showPercent val="0"/>
          <c:showBubbleSize val="0"/>
        </c:dLbls>
        <c:gapWidth val="150"/>
        <c:axId val="58948224"/>
        <c:axId val="1234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58948224"/>
        <c:axId val="123442304"/>
      </c:lineChart>
      <c:dateAx>
        <c:axId val="58948224"/>
        <c:scaling>
          <c:orientation val="minMax"/>
        </c:scaling>
        <c:delete val="1"/>
        <c:axPos val="b"/>
        <c:numFmt formatCode="ge" sourceLinked="1"/>
        <c:majorTickMark val="none"/>
        <c:minorTickMark val="none"/>
        <c:tickLblPos val="none"/>
        <c:crossAx val="123442304"/>
        <c:crosses val="autoZero"/>
        <c:auto val="1"/>
        <c:lblOffset val="100"/>
        <c:baseTimeUnit val="years"/>
      </c:dateAx>
      <c:valAx>
        <c:axId val="1234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316.37</c:v>
                </c:pt>
                <c:pt idx="1">
                  <c:v>334.32</c:v>
                </c:pt>
                <c:pt idx="2">
                  <c:v>362.9</c:v>
                </c:pt>
                <c:pt idx="3">
                  <c:v>410.71</c:v>
                </c:pt>
                <c:pt idx="4">
                  <c:v>289.39999999999998</c:v>
                </c:pt>
              </c:numCache>
            </c:numRef>
          </c:val>
        </c:ser>
        <c:dLbls>
          <c:showLegendKey val="0"/>
          <c:showVal val="0"/>
          <c:showCatName val="0"/>
          <c:showSerName val="0"/>
          <c:showPercent val="0"/>
          <c:showBubbleSize val="0"/>
        </c:dLbls>
        <c:gapWidth val="150"/>
        <c:axId val="184154752"/>
        <c:axId val="1842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84154752"/>
        <c:axId val="184278016"/>
      </c:lineChart>
      <c:dateAx>
        <c:axId val="184154752"/>
        <c:scaling>
          <c:orientation val="minMax"/>
        </c:scaling>
        <c:delete val="1"/>
        <c:axPos val="b"/>
        <c:numFmt formatCode="ge" sourceLinked="1"/>
        <c:majorTickMark val="none"/>
        <c:minorTickMark val="none"/>
        <c:tickLblPos val="none"/>
        <c:crossAx val="184278016"/>
        <c:crosses val="autoZero"/>
        <c:auto val="1"/>
        <c:lblOffset val="100"/>
        <c:baseTimeUnit val="years"/>
      </c:dateAx>
      <c:valAx>
        <c:axId val="1842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紀の川市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65318</v>
      </c>
      <c r="AM8" s="64"/>
      <c r="AN8" s="64"/>
      <c r="AO8" s="64"/>
      <c r="AP8" s="64"/>
      <c r="AQ8" s="64"/>
      <c r="AR8" s="64"/>
      <c r="AS8" s="64"/>
      <c r="AT8" s="63">
        <f>データ!S6</f>
        <v>228.21</v>
      </c>
      <c r="AU8" s="63"/>
      <c r="AV8" s="63"/>
      <c r="AW8" s="63"/>
      <c r="AX8" s="63"/>
      <c r="AY8" s="63"/>
      <c r="AZ8" s="63"/>
      <c r="BA8" s="63"/>
      <c r="BB8" s="63">
        <f>データ!T6</f>
        <v>286.22000000000003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0.71</v>
      </c>
      <c r="Q10" s="63"/>
      <c r="R10" s="63"/>
      <c r="S10" s="63"/>
      <c r="T10" s="63"/>
      <c r="U10" s="63"/>
      <c r="V10" s="63"/>
      <c r="W10" s="63">
        <f>データ!P6</f>
        <v>100</v>
      </c>
      <c r="X10" s="63"/>
      <c r="Y10" s="63"/>
      <c r="Z10" s="63"/>
      <c r="AA10" s="63"/>
      <c r="AB10" s="63"/>
      <c r="AC10" s="63"/>
      <c r="AD10" s="64">
        <f>データ!Q6</f>
        <v>3900</v>
      </c>
      <c r="AE10" s="64"/>
      <c r="AF10" s="64"/>
      <c r="AG10" s="64"/>
      <c r="AH10" s="64"/>
      <c r="AI10" s="64"/>
      <c r="AJ10" s="64"/>
      <c r="AK10" s="2"/>
      <c r="AL10" s="64">
        <f>データ!U6</f>
        <v>463</v>
      </c>
      <c r="AM10" s="64"/>
      <c r="AN10" s="64"/>
      <c r="AO10" s="64"/>
      <c r="AP10" s="64"/>
      <c r="AQ10" s="64"/>
      <c r="AR10" s="64"/>
      <c r="AS10" s="64"/>
      <c r="AT10" s="63">
        <f>データ!V6</f>
        <v>0.17</v>
      </c>
      <c r="AU10" s="63"/>
      <c r="AV10" s="63"/>
      <c r="AW10" s="63"/>
      <c r="AX10" s="63"/>
      <c r="AY10" s="63"/>
      <c r="AZ10" s="63"/>
      <c r="BA10" s="63"/>
      <c r="BB10" s="63">
        <f>データ!W6</f>
        <v>2723.53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302082</v>
      </c>
      <c r="D6" s="31">
        <f t="shared" si="3"/>
        <v>47</v>
      </c>
      <c r="E6" s="31">
        <f t="shared" si="3"/>
        <v>17</v>
      </c>
      <c r="F6" s="31">
        <f t="shared" si="3"/>
        <v>5</v>
      </c>
      <c r="G6" s="31">
        <f t="shared" si="3"/>
        <v>0</v>
      </c>
      <c r="H6" s="31" t="str">
        <f t="shared" si="3"/>
        <v>和歌山県　紀の川市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0.71</v>
      </c>
      <c r="P6" s="32">
        <f t="shared" si="3"/>
        <v>100</v>
      </c>
      <c r="Q6" s="32">
        <f t="shared" si="3"/>
        <v>3900</v>
      </c>
      <c r="R6" s="32">
        <f t="shared" si="3"/>
        <v>65318</v>
      </c>
      <c r="S6" s="32">
        <f t="shared" si="3"/>
        <v>228.21</v>
      </c>
      <c r="T6" s="32">
        <f t="shared" si="3"/>
        <v>286.22000000000003</v>
      </c>
      <c r="U6" s="32">
        <f t="shared" si="3"/>
        <v>463</v>
      </c>
      <c r="V6" s="32">
        <f t="shared" si="3"/>
        <v>0.17</v>
      </c>
      <c r="W6" s="32">
        <f t="shared" si="3"/>
        <v>2723.53</v>
      </c>
      <c r="X6" s="33">
        <f>IF(X7="",NA(),X7)</f>
        <v>186.35</v>
      </c>
      <c r="Y6" s="33">
        <f t="shared" ref="Y6:AG6" si="4">IF(Y7="",NA(),Y7)</f>
        <v>98.17</v>
      </c>
      <c r="Z6" s="33">
        <f t="shared" si="4"/>
        <v>98.45</v>
      </c>
      <c r="AA6" s="33">
        <f t="shared" si="4"/>
        <v>98.33</v>
      </c>
      <c r="AB6" s="33">
        <f t="shared" si="4"/>
        <v>102.54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46.67</v>
      </c>
      <c r="BQ6" s="33">
        <f t="shared" ref="BQ6:BY6" si="8">IF(BQ7="",NA(),BQ7)</f>
        <v>46.76</v>
      </c>
      <c r="BR6" s="33">
        <f t="shared" si="8"/>
        <v>43.21</v>
      </c>
      <c r="BS6" s="33">
        <f t="shared" si="8"/>
        <v>41.42</v>
      </c>
      <c r="BT6" s="33">
        <f t="shared" si="8"/>
        <v>54.99</v>
      </c>
      <c r="BU6" s="33">
        <f t="shared" si="8"/>
        <v>42.13</v>
      </c>
      <c r="BV6" s="33">
        <f t="shared" si="8"/>
        <v>42.48</v>
      </c>
      <c r="BW6" s="33">
        <f t="shared" si="8"/>
        <v>50.9</v>
      </c>
      <c r="BX6" s="33">
        <f t="shared" si="8"/>
        <v>50.82</v>
      </c>
      <c r="BY6" s="33">
        <f t="shared" si="8"/>
        <v>52.19</v>
      </c>
      <c r="BZ6" s="32" t="str">
        <f>IF(BZ7="","",IF(BZ7="-","【-】","【"&amp;SUBSTITUTE(TEXT(BZ7,"#,##0.00"),"-","△")&amp;"】"))</f>
        <v>【52.78】</v>
      </c>
      <c r="CA6" s="33">
        <f>IF(CA7="",NA(),CA7)</f>
        <v>316.37</v>
      </c>
      <c r="CB6" s="33">
        <f t="shared" ref="CB6:CJ6" si="9">IF(CB7="",NA(),CB7)</f>
        <v>334.32</v>
      </c>
      <c r="CC6" s="33">
        <f t="shared" si="9"/>
        <v>362.9</v>
      </c>
      <c r="CD6" s="33">
        <f t="shared" si="9"/>
        <v>410.71</v>
      </c>
      <c r="CE6" s="33">
        <f t="shared" si="9"/>
        <v>289.39999999999998</v>
      </c>
      <c r="CF6" s="33">
        <f t="shared" si="9"/>
        <v>348.41</v>
      </c>
      <c r="CG6" s="33">
        <f t="shared" si="9"/>
        <v>343.8</v>
      </c>
      <c r="CH6" s="33">
        <f t="shared" si="9"/>
        <v>293.27</v>
      </c>
      <c r="CI6" s="33">
        <f t="shared" si="9"/>
        <v>300.52</v>
      </c>
      <c r="CJ6" s="33">
        <f t="shared" si="9"/>
        <v>296.14</v>
      </c>
      <c r="CK6" s="32" t="str">
        <f>IF(CK7="","",IF(CK7="-","【-】","【"&amp;SUBSTITUTE(TEXT(CK7,"#,##0.00"),"-","△")&amp;"】"))</f>
        <v>【289.81】</v>
      </c>
      <c r="CL6" s="33">
        <f>IF(CL7="",NA(),CL7)</f>
        <v>61.93</v>
      </c>
      <c r="CM6" s="33">
        <f t="shared" ref="CM6:CU6" si="10">IF(CM7="",NA(),CM7)</f>
        <v>61.93</v>
      </c>
      <c r="CN6" s="33">
        <f t="shared" si="10"/>
        <v>61.93</v>
      </c>
      <c r="CO6" s="33">
        <f t="shared" si="10"/>
        <v>61.42</v>
      </c>
      <c r="CP6" s="33">
        <f t="shared" si="10"/>
        <v>65.48</v>
      </c>
      <c r="CQ6" s="33">
        <f t="shared" si="10"/>
        <v>46.85</v>
      </c>
      <c r="CR6" s="33">
        <f t="shared" si="10"/>
        <v>46.06</v>
      </c>
      <c r="CS6" s="33">
        <f t="shared" si="10"/>
        <v>53.78</v>
      </c>
      <c r="CT6" s="33">
        <f t="shared" si="10"/>
        <v>53.24</v>
      </c>
      <c r="CU6" s="33">
        <f t="shared" si="10"/>
        <v>52.31</v>
      </c>
      <c r="CV6" s="32" t="str">
        <f>IF(CV7="","",IF(CV7="-","【-】","【"&amp;SUBSTITUTE(TEXT(CV7,"#,##0.00"),"-","△")&amp;"】"))</f>
        <v>【52.74】</v>
      </c>
      <c r="CW6" s="33">
        <f>IF(CW7="",NA(),CW7)</f>
        <v>81.900000000000006</v>
      </c>
      <c r="CX6" s="33">
        <f t="shared" ref="CX6:DF6" si="11">IF(CX7="",NA(),CX7)</f>
        <v>83.71</v>
      </c>
      <c r="CY6" s="33">
        <f t="shared" si="11"/>
        <v>86.25</v>
      </c>
      <c r="CZ6" s="33">
        <f t="shared" si="11"/>
        <v>87.5</v>
      </c>
      <c r="DA6" s="33">
        <f t="shared" si="11"/>
        <v>87.9</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302082</v>
      </c>
      <c r="D7" s="35">
        <v>47</v>
      </c>
      <c r="E7" s="35">
        <v>17</v>
      </c>
      <c r="F7" s="35">
        <v>5</v>
      </c>
      <c r="G7" s="35">
        <v>0</v>
      </c>
      <c r="H7" s="35" t="s">
        <v>95</v>
      </c>
      <c r="I7" s="35" t="s">
        <v>96</v>
      </c>
      <c r="J7" s="35" t="s">
        <v>97</v>
      </c>
      <c r="K7" s="35" t="s">
        <v>98</v>
      </c>
      <c r="L7" s="35" t="s">
        <v>99</v>
      </c>
      <c r="M7" s="36" t="s">
        <v>100</v>
      </c>
      <c r="N7" s="36" t="s">
        <v>101</v>
      </c>
      <c r="O7" s="36">
        <v>0.71</v>
      </c>
      <c r="P7" s="36">
        <v>100</v>
      </c>
      <c r="Q7" s="36">
        <v>3900</v>
      </c>
      <c r="R7" s="36">
        <v>65318</v>
      </c>
      <c r="S7" s="36">
        <v>228.21</v>
      </c>
      <c r="T7" s="36">
        <v>286.22000000000003</v>
      </c>
      <c r="U7" s="36">
        <v>463</v>
      </c>
      <c r="V7" s="36">
        <v>0.17</v>
      </c>
      <c r="W7" s="36">
        <v>2723.53</v>
      </c>
      <c r="X7" s="36">
        <v>186.35</v>
      </c>
      <c r="Y7" s="36">
        <v>98.17</v>
      </c>
      <c r="Z7" s="36">
        <v>98.45</v>
      </c>
      <c r="AA7" s="36">
        <v>98.33</v>
      </c>
      <c r="AB7" s="36">
        <v>102.54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46.67</v>
      </c>
      <c r="BQ7" s="36">
        <v>46.76</v>
      </c>
      <c r="BR7" s="36">
        <v>43.21</v>
      </c>
      <c r="BS7" s="36">
        <v>41.42</v>
      </c>
      <c r="BT7" s="36">
        <v>54.99</v>
      </c>
      <c r="BU7" s="36">
        <v>42.13</v>
      </c>
      <c r="BV7" s="36">
        <v>42.48</v>
      </c>
      <c r="BW7" s="36">
        <v>50.9</v>
      </c>
      <c r="BX7" s="36">
        <v>50.82</v>
      </c>
      <c r="BY7" s="36">
        <v>52.19</v>
      </c>
      <c r="BZ7" s="36">
        <v>52.78</v>
      </c>
      <c r="CA7" s="36">
        <v>316.37</v>
      </c>
      <c r="CB7" s="36">
        <v>334.32</v>
      </c>
      <c r="CC7" s="36">
        <v>362.9</v>
      </c>
      <c r="CD7" s="36">
        <v>410.71</v>
      </c>
      <c r="CE7" s="36">
        <v>289.39999999999998</v>
      </c>
      <c r="CF7" s="36">
        <v>348.41</v>
      </c>
      <c r="CG7" s="36">
        <v>343.8</v>
      </c>
      <c r="CH7" s="36">
        <v>293.27</v>
      </c>
      <c r="CI7" s="36">
        <v>300.52</v>
      </c>
      <c r="CJ7" s="36">
        <v>296.14</v>
      </c>
      <c r="CK7" s="36">
        <v>289.81</v>
      </c>
      <c r="CL7" s="36">
        <v>61.93</v>
      </c>
      <c r="CM7" s="36">
        <v>61.93</v>
      </c>
      <c r="CN7" s="36">
        <v>61.93</v>
      </c>
      <c r="CO7" s="36">
        <v>61.42</v>
      </c>
      <c r="CP7" s="36">
        <v>65.48</v>
      </c>
      <c r="CQ7" s="36">
        <v>46.85</v>
      </c>
      <c r="CR7" s="36">
        <v>46.06</v>
      </c>
      <c r="CS7" s="36">
        <v>53.78</v>
      </c>
      <c r="CT7" s="36">
        <v>53.24</v>
      </c>
      <c r="CU7" s="36">
        <v>52.31</v>
      </c>
      <c r="CV7" s="36">
        <v>52.74</v>
      </c>
      <c r="CW7" s="36">
        <v>81.900000000000006</v>
      </c>
      <c r="CX7" s="36">
        <v>83.71</v>
      </c>
      <c r="CY7" s="36">
        <v>86.25</v>
      </c>
      <c r="CZ7" s="36">
        <v>87.5</v>
      </c>
      <c r="DA7" s="36">
        <v>87.9</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2017-02-08T03:13:20Z</dcterms:created>
  <dcterms:modified xsi:type="dcterms:W3CDTF">2017-02-14T08:25:41Z</dcterms:modified>
</cp:coreProperties>
</file>