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AD10" i="4" s="1"/>
  <c r="P6" i="5"/>
  <c r="W10" i="4" s="1"/>
  <c r="O6" i="5"/>
  <c r="P10" i="4" s="1"/>
  <c r="N6" i="5"/>
  <c r="I10" i="4" s="1"/>
  <c r="M6" i="5"/>
  <c r="B10" i="4" s="1"/>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BB8"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<sst xmlns="http://schemas.openxmlformats.org/spreadsheetml/2006/main" count="232" uniqueCount="111">
  <si>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</si>
  <si>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</si>
  <si>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</si>
  <si>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</si>
  <si>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</si>
  <si>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</si>
  <si>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</si>
  <si>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</si>
  <si>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</si>
  <si>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</si>
  <si>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</si>
  <si>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</si>
  <si>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</si>
  <si>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</si>
  <si>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</si>
  <si>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</si>
  <si>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</si>
  <si>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</si>
  <si>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</si>
  <si>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</si>
  <si>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</si>
  <si>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</si>
  <si>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</si>
  <si>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</si>
  <si>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</si>
  <si>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</si>
  <si>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</si>
  <si>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</si>
  <si>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</si>
  <si>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</si>
  <si>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</si>
  <si>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</si>
  <si>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</si>
  <si>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</si>
  <si>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</si>
  <si>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</si>
  <si>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</si>
  <si>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</si>
  <si>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</si>
  <si>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</si>
  <si>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</si>
  <si>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</si>
  <si>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</si>
  <si>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</si>
  <si>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</si>
  <si>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</si>
  <si>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</si>
  <si>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</si>
  <si>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</si>
  <si>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</si>
  <si>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</si>
  <si>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</si>
  <si>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</si>
  <si>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</si>
  <si>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</si>
  <si>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</si>
  <si>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</si>
  <si>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</si>
  <si>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</si>
  <si>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</si>
  <si>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</si>
  <si>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</si>
  <si>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</si>
  <si>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</si>
  <si>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</si>
  <si>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</si>
  <si>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</si>
  <si>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</si>
  <si>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</si>
  <si>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</si>
  <si>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</si>
  <si>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</si>
  <si>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</si>
  <si>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</si>
  <si>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</si>
  <si>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</si>
  <si>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</si>
  <si>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</si>
  <si>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</si>
  <si>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</si>
  <si>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</si>
  <si>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</si>
  <si>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</si>
  <si>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</si>
  <si>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</si>
  <si>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</si>
  <si>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</si>
  <si>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</si>
  <si>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</si>
  <si>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</si>
  <si>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</si>
  <si>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</si>
  <si>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</si>
  <si>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</si>
  <si>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</si>
  <si>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</si>
  <si>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田辺市</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</si>
  <si>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</si>
  <si>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</si>
  <si>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</si>
  <si>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</si>
  <si>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</si>
  <si>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</si>
  <si>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</si>
  <si>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</si>
  <si>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</si>
  <si>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</si>
  <si>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</si>
  <si>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及び経費回収率について、本来、料金収入で会計全体を賄う独立採算による経営が基本と考えますが、全体計画区域内の地域実情を勘案する中で、現状の料金収入のみで運営することは困難な状況であり、一般会計からの繰入金収入に頼らざるを得ない状況です。今後、経営改善に向け施設維持管理経費の更なる節減や、計画的な施設改修等に努めてまいります。
　企業債残高対事業規模比率は、類似団体を上回る状況で推移しておりますが、引き続き地方債の償還については、全てを一般会計からの繰入金収入に頼ることなく、可能な限り使用料収入での地方債償還を行い、比率の改善に努めてまいります。
　汚水処理原価は、類似団体より高い数値となっておりますが、水洗化率が100％であるため、維持管理経費の節減により汚水処理原価の改善に努めてまいります。
　施設利用率は、類似団体より低い水準となっておりますが、各戸の状況に合わせた適切な施設規模での整備となっております。
　水洗化率は、100％と類似団体より高い水準となっており、今後もこの水準の維持に努めてまいります。</t>
  </si>
  <si>
    <t>　全域供用開始が平成21年度からであり施設の大きな改修はありません。管路施設については、各個人の管理となります。</t>
    <phoneticPr fontId="4"/>
  </si>
  <si>
    <t>　特定地域生活排水処理事業は、本市の秋津川地域で行われている事業です。
　今後、人口減や高齢化による使用料収入の減に対する検討が必要ではありますが、施設維持管理経費の更なる節減を図り、適正かつ必要最小限の管理に努めながら、地域の生活環境の向上を図り、経営の安定化に努めてまい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</si>
</sst>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2326016"/>
        <c:axId val="13921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22326016"/>
        <c:axId val="139216000"/>
      </c:lineChart>
      <c:dateAx>
        <c:axId val="122326016"/>
        <c:scaling>
          <c:orientation val="minMax"/>
        </c:scaling>
        <c:delete val="1"/>
        <c:axPos val="b"/>
        <c:numFmt formatCode="ge" sourceLinked="1"/>
        <c:majorTickMark val="none"/>
        <c:minorTickMark val="none"/>
        <c:tickLblPos val="none"/>
        <c:crossAx val="139216000"/>
        <c:crosses val="autoZero"/>
        <c:auto val="1"/>
        <c:lblOffset val="100"/>
        <c:baseTimeUnit val="years"/>
      </c:dateAx>
      <c:valAx>
        <c:axId val="13921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32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48.89</c:v>
                </c:pt>
                <c:pt idx="1">
                  <c:v>48.89</c:v>
                </c:pt>
                <c:pt idx="2">
                  <c:v>48.89</c:v>
                </c:pt>
                <c:pt idx="3">
                  <c:v>50</c:v>
                </c:pt>
                <c:pt idx="4">
                  <c:v>50</c:v>
                </c:pt>
              </c:numCache>
            </c:numRef>
          </c:val>
        </c:ser>
        <c:dLbls>
          <c:showLegendKey val="0"/>
          <c:showVal val="0"/>
          <c:showCatName val="0"/>
          <c:showSerName val="0"/>
          <c:showPercent val="0"/>
          <c:showBubbleSize val="0"/>
        </c:dLbls>
        <c:gapWidth val="150"/>
        <c:axId val="67234432"/>
        <c:axId val="6725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59.08</c:v>
                </c:pt>
                <c:pt idx="4">
                  <c:v>58.25</c:v>
                </c:pt>
              </c:numCache>
            </c:numRef>
          </c:val>
          <c:smooth val="0"/>
        </c:ser>
        <c:dLbls>
          <c:showLegendKey val="0"/>
          <c:showVal val="0"/>
          <c:showCatName val="0"/>
          <c:showSerName val="0"/>
          <c:showPercent val="0"/>
          <c:showBubbleSize val="0"/>
        </c:dLbls>
        <c:marker val="1"/>
        <c:smooth val="0"/>
        <c:axId val="67234432"/>
        <c:axId val="67252992"/>
      </c:lineChart>
      <c:dateAx>
        <c:axId val="67234432"/>
        <c:scaling>
          <c:orientation val="minMax"/>
        </c:scaling>
        <c:delete val="1"/>
        <c:axPos val="b"/>
        <c:numFmt formatCode="ge" sourceLinked="1"/>
        <c:majorTickMark val="none"/>
        <c:minorTickMark val="none"/>
        <c:tickLblPos val="none"/>
        <c:crossAx val="67252992"/>
        <c:crosses val="autoZero"/>
        <c:auto val="1"/>
        <c:lblOffset val="100"/>
        <c:baseTimeUnit val="years"/>
      </c:dateAx>
      <c:valAx>
        <c:axId val="6725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23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67262720"/>
        <c:axId val="6726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77.12</c:v>
                </c:pt>
                <c:pt idx="4">
                  <c:v>68.150000000000006</c:v>
                </c:pt>
              </c:numCache>
            </c:numRef>
          </c:val>
          <c:smooth val="0"/>
        </c:ser>
        <c:dLbls>
          <c:showLegendKey val="0"/>
          <c:showVal val="0"/>
          <c:showCatName val="0"/>
          <c:showSerName val="0"/>
          <c:showPercent val="0"/>
          <c:showBubbleSize val="0"/>
        </c:dLbls>
        <c:marker val="1"/>
        <c:smooth val="0"/>
        <c:axId val="67262720"/>
        <c:axId val="67264896"/>
      </c:lineChart>
      <c:dateAx>
        <c:axId val="67262720"/>
        <c:scaling>
          <c:orientation val="minMax"/>
        </c:scaling>
        <c:delete val="1"/>
        <c:axPos val="b"/>
        <c:numFmt formatCode="ge" sourceLinked="1"/>
        <c:majorTickMark val="none"/>
        <c:minorTickMark val="none"/>
        <c:tickLblPos val="none"/>
        <c:crossAx val="67264896"/>
        <c:crosses val="autoZero"/>
        <c:auto val="1"/>
        <c:lblOffset val="100"/>
        <c:baseTimeUnit val="years"/>
      </c:dateAx>
      <c:valAx>
        <c:axId val="6726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26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104.21</c:v>
                </c:pt>
                <c:pt idx="1">
                  <c:v>102.44</c:v>
                </c:pt>
                <c:pt idx="2">
                  <c:v>92.9</c:v>
                </c:pt>
                <c:pt idx="3">
                  <c:v>90.05</c:v>
                </c:pt>
                <c:pt idx="4">
                  <c:v>86.52</c:v>
                </c:pt>
              </c:numCache>
            </c:numRef>
          </c:val>
        </c:ser>
        <c:dLbls>
          <c:showLegendKey val="0"/>
          <c:showVal val="0"/>
          <c:showCatName val="0"/>
          <c:showSerName val="0"/>
          <c:showPercent val="0"/>
          <c:showBubbleSize val="0"/>
        </c:dLbls>
        <c:gapWidth val="150"/>
        <c:axId val="161475200"/>
        <c:axId val="16154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1475200"/>
        <c:axId val="161547008"/>
      </c:lineChart>
      <c:dateAx>
        <c:axId val="161475200"/>
        <c:scaling>
          <c:orientation val="minMax"/>
        </c:scaling>
        <c:delete val="1"/>
        <c:axPos val="b"/>
        <c:numFmt formatCode="ge" sourceLinked="1"/>
        <c:majorTickMark val="none"/>
        <c:minorTickMark val="none"/>
        <c:tickLblPos val="none"/>
        <c:crossAx val="161547008"/>
        <c:crosses val="autoZero"/>
        <c:auto val="1"/>
        <c:lblOffset val="100"/>
        <c:baseTimeUnit val="years"/>
      </c:dateAx>
      <c:valAx>
        <c:axId val="16154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47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2299264"/>
        <c:axId val="16826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2299264"/>
        <c:axId val="168267776"/>
      </c:lineChart>
      <c:dateAx>
        <c:axId val="162299264"/>
        <c:scaling>
          <c:orientation val="minMax"/>
        </c:scaling>
        <c:delete val="1"/>
        <c:axPos val="b"/>
        <c:numFmt formatCode="ge" sourceLinked="1"/>
        <c:majorTickMark val="none"/>
        <c:minorTickMark val="none"/>
        <c:tickLblPos val="none"/>
        <c:crossAx val="168267776"/>
        <c:crosses val="autoZero"/>
        <c:auto val="1"/>
        <c:lblOffset val="100"/>
        <c:baseTimeUnit val="years"/>
      </c:dateAx>
      <c:valAx>
        <c:axId val="16826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29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3954816"/>
        <c:axId val="20533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3954816"/>
        <c:axId val="205336576"/>
      </c:lineChart>
      <c:dateAx>
        <c:axId val="203954816"/>
        <c:scaling>
          <c:orientation val="minMax"/>
        </c:scaling>
        <c:delete val="1"/>
        <c:axPos val="b"/>
        <c:numFmt formatCode="ge" sourceLinked="1"/>
        <c:majorTickMark val="none"/>
        <c:minorTickMark val="none"/>
        <c:tickLblPos val="none"/>
        <c:crossAx val="205336576"/>
        <c:crosses val="autoZero"/>
        <c:auto val="1"/>
        <c:lblOffset val="100"/>
        <c:baseTimeUnit val="years"/>
      </c:dateAx>
      <c:valAx>
        <c:axId val="20533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95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6490624"/>
        <c:axId val="20839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6490624"/>
        <c:axId val="208398592"/>
      </c:lineChart>
      <c:dateAx>
        <c:axId val="206490624"/>
        <c:scaling>
          <c:orientation val="minMax"/>
        </c:scaling>
        <c:delete val="1"/>
        <c:axPos val="b"/>
        <c:numFmt formatCode="ge" sourceLinked="1"/>
        <c:majorTickMark val="none"/>
        <c:minorTickMark val="none"/>
        <c:tickLblPos val="none"/>
        <c:crossAx val="208398592"/>
        <c:crosses val="autoZero"/>
        <c:auto val="1"/>
        <c:lblOffset val="100"/>
        <c:baseTimeUnit val="years"/>
      </c:dateAx>
      <c:valAx>
        <c:axId val="20839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9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7041152"/>
        <c:axId val="23944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7041152"/>
        <c:axId val="239444352"/>
      </c:lineChart>
      <c:dateAx>
        <c:axId val="217041152"/>
        <c:scaling>
          <c:orientation val="minMax"/>
        </c:scaling>
        <c:delete val="1"/>
        <c:axPos val="b"/>
        <c:numFmt formatCode="ge" sourceLinked="1"/>
        <c:majorTickMark val="none"/>
        <c:minorTickMark val="none"/>
        <c:tickLblPos val="none"/>
        <c:crossAx val="239444352"/>
        <c:crosses val="autoZero"/>
        <c:auto val="1"/>
        <c:lblOffset val="100"/>
        <c:baseTimeUnit val="years"/>
      </c:dateAx>
      <c:valAx>
        <c:axId val="23944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04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697.26</c:v>
                </c:pt>
                <c:pt idx="1">
                  <c:v>701.86</c:v>
                </c:pt>
                <c:pt idx="2">
                  <c:v>683.69</c:v>
                </c:pt>
                <c:pt idx="3">
                  <c:v>658.58</c:v>
                </c:pt>
                <c:pt idx="4">
                  <c:v>630.04</c:v>
                </c:pt>
              </c:numCache>
            </c:numRef>
          </c:val>
        </c:ser>
        <c:dLbls>
          <c:showLegendKey val="0"/>
          <c:showVal val="0"/>
          <c:showCatName val="0"/>
          <c:showSerName val="0"/>
          <c:showPercent val="0"/>
          <c:showBubbleSize val="0"/>
        </c:dLbls>
        <c:gapWidth val="150"/>
        <c:axId val="67182592"/>
        <c:axId val="6718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416.91</c:v>
                </c:pt>
                <c:pt idx="4">
                  <c:v>392.19</c:v>
                </c:pt>
              </c:numCache>
            </c:numRef>
          </c:val>
          <c:smooth val="0"/>
        </c:ser>
        <c:dLbls>
          <c:showLegendKey val="0"/>
          <c:showVal val="0"/>
          <c:showCatName val="0"/>
          <c:showSerName val="0"/>
          <c:showPercent val="0"/>
          <c:showBubbleSize val="0"/>
        </c:dLbls>
        <c:marker val="1"/>
        <c:smooth val="0"/>
        <c:axId val="67182592"/>
        <c:axId val="67184512"/>
      </c:lineChart>
      <c:dateAx>
        <c:axId val="67182592"/>
        <c:scaling>
          <c:orientation val="minMax"/>
        </c:scaling>
        <c:delete val="1"/>
        <c:axPos val="b"/>
        <c:numFmt formatCode="ge" sourceLinked="1"/>
        <c:majorTickMark val="none"/>
        <c:minorTickMark val="none"/>
        <c:tickLblPos val="none"/>
        <c:crossAx val="67184512"/>
        <c:crosses val="autoZero"/>
        <c:auto val="1"/>
        <c:lblOffset val="100"/>
        <c:baseTimeUnit val="years"/>
      </c:dateAx>
      <c:valAx>
        <c:axId val="6718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8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76.760000000000005</c:v>
                </c:pt>
                <c:pt idx="1">
                  <c:v>75.33</c:v>
                </c:pt>
                <c:pt idx="2">
                  <c:v>69.180000000000007</c:v>
                </c:pt>
                <c:pt idx="3">
                  <c:v>65.09</c:v>
                </c:pt>
                <c:pt idx="4">
                  <c:v>63.37</c:v>
                </c:pt>
              </c:numCache>
            </c:numRef>
          </c:val>
        </c:ser>
        <c:dLbls>
          <c:showLegendKey val="0"/>
          <c:showVal val="0"/>
          <c:showCatName val="0"/>
          <c:showSerName val="0"/>
          <c:showPercent val="0"/>
          <c:showBubbleSize val="0"/>
        </c:dLbls>
        <c:gapWidth val="150"/>
        <c:axId val="67194240"/>
        <c:axId val="6719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57.93</c:v>
                </c:pt>
                <c:pt idx="4">
                  <c:v>57.03</c:v>
                </c:pt>
              </c:numCache>
            </c:numRef>
          </c:val>
          <c:smooth val="0"/>
        </c:ser>
        <c:dLbls>
          <c:showLegendKey val="0"/>
          <c:showVal val="0"/>
          <c:showCatName val="0"/>
          <c:showSerName val="0"/>
          <c:showPercent val="0"/>
          <c:showBubbleSize val="0"/>
        </c:dLbls>
        <c:marker val="1"/>
        <c:smooth val="0"/>
        <c:axId val="67194240"/>
        <c:axId val="67196416"/>
      </c:lineChart>
      <c:dateAx>
        <c:axId val="67194240"/>
        <c:scaling>
          <c:orientation val="minMax"/>
        </c:scaling>
        <c:delete val="1"/>
        <c:axPos val="b"/>
        <c:numFmt formatCode="ge" sourceLinked="1"/>
        <c:majorTickMark val="none"/>
        <c:minorTickMark val="none"/>
        <c:tickLblPos val="none"/>
        <c:crossAx val="67196416"/>
        <c:crosses val="autoZero"/>
        <c:auto val="1"/>
        <c:lblOffset val="100"/>
        <c:baseTimeUnit val="years"/>
      </c:dateAx>
      <c:valAx>
        <c:axId val="6719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9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268.81</c:v>
                </c:pt>
                <c:pt idx="1">
                  <c:v>274.08999999999997</c:v>
                </c:pt>
                <c:pt idx="2">
                  <c:v>301.83</c:v>
                </c:pt>
                <c:pt idx="3">
                  <c:v>322.69</c:v>
                </c:pt>
                <c:pt idx="4">
                  <c:v>331.07</c:v>
                </c:pt>
              </c:numCache>
            </c:numRef>
          </c:val>
        </c:ser>
        <c:dLbls>
          <c:showLegendKey val="0"/>
          <c:showVal val="0"/>
          <c:showCatName val="0"/>
          <c:showSerName val="0"/>
          <c:showPercent val="0"/>
          <c:showBubbleSize val="0"/>
        </c:dLbls>
        <c:gapWidth val="150"/>
        <c:axId val="67218432"/>
        <c:axId val="6722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276.93</c:v>
                </c:pt>
                <c:pt idx="4">
                  <c:v>283.73</c:v>
                </c:pt>
              </c:numCache>
            </c:numRef>
          </c:val>
          <c:smooth val="0"/>
        </c:ser>
        <c:dLbls>
          <c:showLegendKey val="0"/>
          <c:showVal val="0"/>
          <c:showCatName val="0"/>
          <c:showSerName val="0"/>
          <c:showPercent val="0"/>
          <c:showBubbleSize val="0"/>
        </c:dLbls>
        <c:marker val="1"/>
        <c:smooth val="0"/>
        <c:axId val="67218432"/>
        <c:axId val="67224704"/>
      </c:lineChart>
      <c:dateAx>
        <c:axId val="67218432"/>
        <c:scaling>
          <c:orientation val="minMax"/>
        </c:scaling>
        <c:delete val="1"/>
        <c:axPos val="b"/>
        <c:numFmt formatCode="ge" sourceLinked="1"/>
        <c:majorTickMark val="none"/>
        <c:minorTickMark val="none"/>
        <c:tickLblPos val="none"/>
        <c:crossAx val="67224704"/>
        <c:crosses val="autoZero"/>
        <c:auto val="1"/>
        <c:lblOffset val="100"/>
        <c:baseTimeUnit val="years"/>
      </c:dateAx>
      <c:valAx>
        <c:axId val="6722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21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I6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和歌山県　田辺市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特定地域生活排水処理</v>
      </c>
      <c r="Q8" s="70"/>
      <c r="R8" s="70"/>
      <c r="S8" s="70"/>
      <c r="T8" s="70"/>
      <c r="U8" s="70"/>
      <c r="V8" s="70"/>
      <c r="W8" s="70" t="str">
        <f>データ!L6</f>
        <v>K3</v>
      </c>
      <c r="X8" s="70"/>
      <c r="Y8" s="70"/>
      <c r="Z8" s="70"/>
      <c r="AA8" s="70"/>
      <c r="AB8" s="70"/>
      <c r="AC8" s="70"/>
      <c r="AD8" s="3"/>
      <c r="AE8" s="3"/>
      <c r="AF8" s="3"/>
      <c r="AG8" s="3"/>
      <c r="AH8" s="3"/>
      <c r="AI8" s="3"/>
      <c r="AJ8" s="3"/>
      <c r="AK8" s="3"/>
      <c r="AL8" s="64">
        <f>データ!R6</f>
        <v>77486</v>
      </c>
      <c r="AM8" s="64"/>
      <c r="AN8" s="64"/>
      <c r="AO8" s="64"/>
      <c r="AP8" s="64"/>
      <c r="AQ8" s="64"/>
      <c r="AR8" s="64"/>
      <c r="AS8" s="64"/>
      <c r="AT8" s="63">
        <f>データ!S6</f>
        <v>1026.9100000000001</v>
      </c>
      <c r="AU8" s="63"/>
      <c r="AV8" s="63"/>
      <c r="AW8" s="63"/>
      <c r="AX8" s="63"/>
      <c r="AY8" s="63"/>
      <c r="AZ8" s="63"/>
      <c r="BA8" s="63"/>
      <c r="BB8" s="63">
        <f>データ!T6</f>
        <v>75.459999999999994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0.28999999999999998</v>
      </c>
      <c r="Q10" s="63"/>
      <c r="R10" s="63"/>
      <c r="S10" s="63"/>
      <c r="T10" s="63"/>
      <c r="U10" s="63"/>
      <c r="V10" s="63"/>
      <c r="W10" s="63">
        <f>データ!P6</f>
        <v>100</v>
      </c>
      <c r="X10" s="63"/>
      <c r="Y10" s="63"/>
      <c r="Z10" s="63"/>
      <c r="AA10" s="63"/>
      <c r="AB10" s="63"/>
      <c r="AC10" s="63"/>
      <c r="AD10" s="64">
        <f>データ!Q6</f>
        <v>3780</v>
      </c>
      <c r="AE10" s="64"/>
      <c r="AF10" s="64"/>
      <c r="AG10" s="64"/>
      <c r="AH10" s="64"/>
      <c r="AI10" s="64"/>
      <c r="AJ10" s="64"/>
      <c r="AK10" s="2"/>
      <c r="AL10" s="64">
        <f>データ!U6</f>
        <v>225</v>
      </c>
      <c r="AM10" s="64"/>
      <c r="AN10" s="64"/>
      <c r="AO10" s="64"/>
      <c r="AP10" s="64"/>
      <c r="AQ10" s="64"/>
      <c r="AR10" s="64"/>
      <c r="AS10" s="64"/>
      <c r="AT10" s="63">
        <f>データ!V6</f>
        <v>25.25</v>
      </c>
      <c r="AU10" s="63"/>
      <c r="AV10" s="63"/>
      <c r="AW10" s="63"/>
      <c r="AX10" s="63"/>
      <c r="AY10" s="63"/>
      <c r="AZ10" s="63"/>
      <c r="BA10" s="63"/>
      <c r="BB10" s="63">
        <f>データ!W6</f>
        <v>8.91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302066</v>
      </c>
      <c r="D6" s="31">
        <f t="shared" si="3"/>
        <v>47</v>
      </c>
      <c r="E6" s="31">
        <f t="shared" si="3"/>
        <v>18</v>
      </c>
      <c r="F6" s="31">
        <f t="shared" si="3"/>
        <v>0</v>
      </c>
      <c r="G6" s="31">
        <f t="shared" si="3"/>
        <v>0</v>
      </c>
      <c r="H6" s="31" t="str">
        <f t="shared" si="3"/>
        <v>和歌山県　田辺市</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0.28999999999999998</v>
      </c>
      <c r="P6" s="32">
        <f t="shared" si="3"/>
        <v>100</v>
      </c>
      <c r="Q6" s="32">
        <f t="shared" si="3"/>
        <v>3780</v>
      </c>
      <c r="R6" s="32">
        <f t="shared" si="3"/>
        <v>77486</v>
      </c>
      <c r="S6" s="32">
        <f t="shared" si="3"/>
        <v>1026.9100000000001</v>
      </c>
      <c r="T6" s="32">
        <f t="shared" si="3"/>
        <v>75.459999999999994</v>
      </c>
      <c r="U6" s="32">
        <f t="shared" si="3"/>
        <v>225</v>
      </c>
      <c r="V6" s="32">
        <f t="shared" si="3"/>
        <v>25.25</v>
      </c>
      <c r="W6" s="32">
        <f t="shared" si="3"/>
        <v>8.91</v>
      </c>
      <c r="X6" s="33">
        <f>IF(X7="",NA(),X7)</f>
        <v>104.21</v>
      </c>
      <c r="Y6" s="33">
        <f t="shared" ref="Y6:AG6" si="4">IF(Y7="",NA(),Y7)</f>
        <v>102.44</v>
      </c>
      <c r="Z6" s="33">
        <f t="shared" si="4"/>
        <v>92.9</v>
      </c>
      <c r="AA6" s="33">
        <f t="shared" si="4"/>
        <v>90.05</v>
      </c>
      <c r="AB6" s="33">
        <f t="shared" si="4"/>
        <v>86.52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697.26</v>
      </c>
      <c r="BF6" s="33">
        <f t="shared" ref="BF6:BN6" si="7">IF(BF7="",NA(),BF7)</f>
        <v>701.86</v>
      </c>
      <c r="BG6" s="33">
        <f t="shared" si="7"/>
        <v>683.69</v>
      </c>
      <c r="BH6" s="33">
        <f t="shared" si="7"/>
        <v>658.58</v>
      </c>
      <c r="BI6" s="33">
        <f t="shared" si="7"/>
        <v>630.04</v>
      </c>
      <c r="BJ6" s="33">
        <f t="shared" si="7"/>
        <v>421.01</v>
      </c>
      <c r="BK6" s="33">
        <f t="shared" si="7"/>
        <v>430.64</v>
      </c>
      <c r="BL6" s="33">
        <f t="shared" si="7"/>
        <v>446.63</v>
      </c>
      <c r="BM6" s="33">
        <f t="shared" si="7"/>
        <v>416.91</v>
      </c>
      <c r="BN6" s="33">
        <f t="shared" si="7"/>
        <v>392.19</v>
      </c>
      <c r="BO6" s="32" t="str">
        <f>IF(BO7="","",IF(BO7="-","【-】","【"&amp;SUBSTITUTE(TEXT(BO7,"#,##0.00"),"-","△")&amp;"】"))</f>
        <v>【345.93】</v>
      </c>
      <c r="BP6" s="33">
        <f>IF(BP7="",NA(),BP7)</f>
        <v>76.760000000000005</v>
      </c>
      <c r="BQ6" s="33">
        <f t="shared" ref="BQ6:BY6" si="8">IF(BQ7="",NA(),BQ7)</f>
        <v>75.33</v>
      </c>
      <c r="BR6" s="33">
        <f t="shared" si="8"/>
        <v>69.180000000000007</v>
      </c>
      <c r="BS6" s="33">
        <f t="shared" si="8"/>
        <v>65.09</v>
      </c>
      <c r="BT6" s="33">
        <f t="shared" si="8"/>
        <v>63.37</v>
      </c>
      <c r="BU6" s="33">
        <f t="shared" si="8"/>
        <v>58.98</v>
      </c>
      <c r="BV6" s="33">
        <f t="shared" si="8"/>
        <v>58.78</v>
      </c>
      <c r="BW6" s="33">
        <f t="shared" si="8"/>
        <v>58.53</v>
      </c>
      <c r="BX6" s="33">
        <f t="shared" si="8"/>
        <v>57.93</v>
      </c>
      <c r="BY6" s="33">
        <f t="shared" si="8"/>
        <v>57.03</v>
      </c>
      <c r="BZ6" s="32" t="str">
        <f>IF(BZ7="","",IF(BZ7="-","【-】","【"&amp;SUBSTITUTE(TEXT(BZ7,"#,##0.00"),"-","△")&amp;"】"))</f>
        <v>【59.44】</v>
      </c>
      <c r="CA6" s="33">
        <f>IF(CA7="",NA(),CA7)</f>
        <v>268.81</v>
      </c>
      <c r="CB6" s="33">
        <f t="shared" ref="CB6:CJ6" si="9">IF(CB7="",NA(),CB7)</f>
        <v>274.08999999999997</v>
      </c>
      <c r="CC6" s="33">
        <f t="shared" si="9"/>
        <v>301.83</v>
      </c>
      <c r="CD6" s="33">
        <f t="shared" si="9"/>
        <v>322.69</v>
      </c>
      <c r="CE6" s="33">
        <f t="shared" si="9"/>
        <v>331.07</v>
      </c>
      <c r="CF6" s="33">
        <f t="shared" si="9"/>
        <v>253.84</v>
      </c>
      <c r="CG6" s="33">
        <f t="shared" si="9"/>
        <v>257.02999999999997</v>
      </c>
      <c r="CH6" s="33">
        <f t="shared" si="9"/>
        <v>266.57</v>
      </c>
      <c r="CI6" s="33">
        <f t="shared" si="9"/>
        <v>276.93</v>
      </c>
      <c r="CJ6" s="33">
        <f t="shared" si="9"/>
        <v>283.73</v>
      </c>
      <c r="CK6" s="32" t="str">
        <f>IF(CK7="","",IF(CK7="-","【-】","【"&amp;SUBSTITUTE(TEXT(CK7,"#,##0.00"),"-","△")&amp;"】"))</f>
        <v>【272.79】</v>
      </c>
      <c r="CL6" s="33">
        <f>IF(CL7="",NA(),CL7)</f>
        <v>48.89</v>
      </c>
      <c r="CM6" s="33">
        <f t="shared" ref="CM6:CU6" si="10">IF(CM7="",NA(),CM7)</f>
        <v>48.89</v>
      </c>
      <c r="CN6" s="33">
        <f t="shared" si="10"/>
        <v>48.89</v>
      </c>
      <c r="CO6" s="33">
        <f t="shared" si="10"/>
        <v>50</v>
      </c>
      <c r="CP6" s="33">
        <f t="shared" si="10"/>
        <v>50</v>
      </c>
      <c r="CQ6" s="33">
        <f t="shared" si="10"/>
        <v>60.03</v>
      </c>
      <c r="CR6" s="33">
        <f t="shared" si="10"/>
        <v>61.93</v>
      </c>
      <c r="CS6" s="33">
        <f t="shared" si="10"/>
        <v>58.06</v>
      </c>
      <c r="CT6" s="33">
        <f t="shared" si="10"/>
        <v>59.08</v>
      </c>
      <c r="CU6" s="33">
        <f t="shared" si="10"/>
        <v>58.25</v>
      </c>
      <c r="CV6" s="32" t="str">
        <f>IF(CV7="","",IF(CV7="-","【-】","【"&amp;SUBSTITUTE(TEXT(CV7,"#,##0.00"),"-","△")&amp;"】"))</f>
        <v>【58.84】</v>
      </c>
      <c r="CW6" s="33">
        <f>IF(CW7="",NA(),CW7)</f>
        <v>100</v>
      </c>
      <c r="CX6" s="33">
        <f t="shared" ref="CX6:DF6" si="11">IF(CX7="",NA(),CX7)</f>
        <v>100</v>
      </c>
      <c r="CY6" s="33">
        <f t="shared" si="11"/>
        <v>100</v>
      </c>
      <c r="CZ6" s="33">
        <f t="shared" si="11"/>
        <v>100</v>
      </c>
      <c r="DA6" s="33">
        <f t="shared" si="11"/>
        <v>100</v>
      </c>
      <c r="DB6" s="33">
        <f t="shared" si="11"/>
        <v>76.8</v>
      </c>
      <c r="DC6" s="33">
        <f t="shared" si="11"/>
        <v>77.25</v>
      </c>
      <c r="DD6" s="33">
        <f t="shared" si="11"/>
        <v>75.790000000000006</v>
      </c>
      <c r="DE6" s="33">
        <f t="shared" si="11"/>
        <v>77.12</v>
      </c>
      <c r="DF6" s="33">
        <f t="shared" si="11"/>
        <v>68.150000000000006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302066</v>
      </c>
      <c r="D7" s="35">
        <v>47</v>
      </c>
      <c r="E7" s="35">
        <v>18</v>
      </c>
      <c r="F7" s="35">
        <v>0</v>
      </c>
      <c r="G7" s="35">
        <v>0</v>
      </c>
      <c r="H7" s="35" t="s">
        <v>96</v>
      </c>
      <c r="I7" s="35" t="s">
        <v>97</v>
      </c>
      <c r="J7" s="35" t="s">
        <v>98</v>
      </c>
      <c r="K7" s="35" t="s">
        <v>99</v>
      </c>
      <c r="L7" s="35" t="s">
        <v>100</v>
      </c>
      <c r="M7" s="36" t="s">
        <v>101</v>
      </c>
      <c r="N7" s="36" t="s">
        <v>102</v>
      </c>
      <c r="O7" s="36">
        <v>0.28999999999999998</v>
      </c>
      <c r="P7" s="36">
        <v>100</v>
      </c>
      <c r="Q7" s="36">
        <v>3780</v>
      </c>
      <c r="R7" s="36">
        <v>77486</v>
      </c>
      <c r="S7" s="36">
        <v>1026.9100000000001</v>
      </c>
      <c r="T7" s="36">
        <v>75.459999999999994</v>
      </c>
      <c r="U7" s="36">
        <v>225</v>
      </c>
      <c r="V7" s="36">
        <v>25.25</v>
      </c>
      <c r="W7" s="36">
        <v>8.91</v>
      </c>
      <c r="X7" s="36">
        <v>104.21</v>
      </c>
      <c r="Y7" s="36">
        <v>102.44</v>
      </c>
      <c r="Z7" s="36">
        <v>92.9</v>
      </c>
      <c r="AA7" s="36">
        <v>90.05</v>
      </c>
      <c r="AB7" s="36">
        <v>86.52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697.26</v>
      </c>
      <c r="BF7" s="36">
        <v>701.86</v>
      </c>
      <c r="BG7" s="36">
        <v>683.69</v>
      </c>
      <c r="BH7" s="36">
        <v>658.58</v>
      </c>
      <c r="BI7" s="36">
        <v>630.04</v>
      </c>
      <c r="BJ7" s="36">
        <v>421.01</v>
      </c>
      <c r="BK7" s="36">
        <v>430.64</v>
      </c>
      <c r="BL7" s="36">
        <v>446.63</v>
      </c>
      <c r="BM7" s="36">
        <v>416.91</v>
      </c>
      <c r="BN7" s="36">
        <v>392.19</v>
      </c>
      <c r="BO7" s="36">
        <v>345.93</v>
      </c>
      <c r="BP7" s="36">
        <v>76.760000000000005</v>
      </c>
      <c r="BQ7" s="36">
        <v>75.33</v>
      </c>
      <c r="BR7" s="36">
        <v>69.180000000000007</v>
      </c>
      <c r="BS7" s="36">
        <v>65.09</v>
      </c>
      <c r="BT7" s="36">
        <v>63.37</v>
      </c>
      <c r="BU7" s="36">
        <v>58.98</v>
      </c>
      <c r="BV7" s="36">
        <v>58.78</v>
      </c>
      <c r="BW7" s="36">
        <v>58.53</v>
      </c>
      <c r="BX7" s="36">
        <v>57.93</v>
      </c>
      <c r="BY7" s="36">
        <v>57.03</v>
      </c>
      <c r="BZ7" s="36">
        <v>59.44</v>
      </c>
      <c r="CA7" s="36">
        <v>268.81</v>
      </c>
      <c r="CB7" s="36">
        <v>274.08999999999997</v>
      </c>
      <c r="CC7" s="36">
        <v>301.83</v>
      </c>
      <c r="CD7" s="36">
        <v>322.69</v>
      </c>
      <c r="CE7" s="36">
        <v>331.07</v>
      </c>
      <c r="CF7" s="36">
        <v>253.84</v>
      </c>
      <c r="CG7" s="36">
        <v>257.02999999999997</v>
      </c>
      <c r="CH7" s="36">
        <v>266.57</v>
      </c>
      <c r="CI7" s="36">
        <v>276.93</v>
      </c>
      <c r="CJ7" s="36">
        <v>283.73</v>
      </c>
      <c r="CK7" s="36">
        <v>272.79000000000002</v>
      </c>
      <c r="CL7" s="36">
        <v>48.89</v>
      </c>
      <c r="CM7" s="36">
        <v>48.89</v>
      </c>
      <c r="CN7" s="36">
        <v>48.89</v>
      </c>
      <c r="CO7" s="36">
        <v>50</v>
      </c>
      <c r="CP7" s="36">
        <v>50</v>
      </c>
      <c r="CQ7" s="36">
        <v>60.03</v>
      </c>
      <c r="CR7" s="36">
        <v>61.93</v>
      </c>
      <c r="CS7" s="36">
        <v>58.06</v>
      </c>
      <c r="CT7" s="36">
        <v>59.08</v>
      </c>
      <c r="CU7" s="36">
        <v>58.25</v>
      </c>
      <c r="CV7" s="36">
        <v>58.84</v>
      </c>
      <c r="CW7" s="36">
        <v>100</v>
      </c>
      <c r="CX7" s="36">
        <v>100</v>
      </c>
      <c r="CY7" s="36">
        <v>100</v>
      </c>
      <c r="CZ7" s="36">
        <v>100</v>
      </c>
      <c r="DA7" s="36">
        <v>100</v>
      </c>
      <c r="DB7" s="36">
        <v>76.8</v>
      </c>
      <c r="DC7" s="36">
        <v>77.25</v>
      </c>
      <c r="DD7" s="36">
        <v>75.790000000000006</v>
      </c>
      <c r="DE7" s="36">
        <v>77.12</v>
      </c>
      <c r="DF7" s="36">
        <v>68.150000000000006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Wakayama Prefecture</cp:lastModifiedBy>
  <dcterms:created xsi:type="dcterms:W3CDTF">2017-02-08T03:23:34Z</dcterms:created>
  <dcterms:modified xsi:type="dcterms:W3CDTF">2017-02-15T02:00:02Z</dcterms:modified>
</cp:coreProperties>
</file>