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<sst xmlns="http://schemas.openxmlformats.org/spreadsheetml/2006/main" count="218" uniqueCount="108">
  <si>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</si>
  <si>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</si>
  <si>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</si>
  <si>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</si>
  <si>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</si>
  <si>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</si>
  <si>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</si>
  <si>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</si>
  <si>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</si>
  <si>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</si>
  <si>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</si>
  <si>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</si>
  <si>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</si>
  <si>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</si>
  <si>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</si>
  <si>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</si>
  <si>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</si>
  <si>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</si>
  <si>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</si>
  <si>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</si>
  <si>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</si>
  <si>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</si>
  <si>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</si>
  <si>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</si>
  <si>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</si>
  <si>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</si>
  <si>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</si>
  <si>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</si>
  <si>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</si>
  <si>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</si>
  <si>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</si>
  <si>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</si>
  <si>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</si>
  <si>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</si>
  <si>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</si>
  <si>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</si>
  <si>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</si>
  <si>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</si>
  <si>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</si>
  <si>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</si>
  <si>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</si>
  <si>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</si>
  <si>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</si>
  <si>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</si>
  <si>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</si>
  <si>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</si>
  <si>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</si>
  <si>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</si>
  <si>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</si>
  <si>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</si>
  <si>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</si>
  <si>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</si>
  <si>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</si>
  <si>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</si>
  <si>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</si>
  <si>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</si>
  <si>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</si>
  <si>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</si>
  <si>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</si>
  <si>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</si>
  <si>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</si>
  <si>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</si>
  <si>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</si>
  <si>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</si>
  <si>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</si>
  <si>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</si>
  <si>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</si>
  <si>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</si>
  <si>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</si>
  <si>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</si>
  <si>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</si>
  <si>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</si>
  <si>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</si>
  <si>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</si>
  <si>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</si>
  <si>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</si>
  <si>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</si>
  <si>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</si>
  <si>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</si>
  <si>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</si>
  <si>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</si>
  <si>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</si>
  <si>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</si>
  <si>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</si>
  <si>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</si>
  <si>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</si>
  <si>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</si>
  <si>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</si>
  <si>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</si>
  <si>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</si>
  <si>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</si>
  <si>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</si>
  <si>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</si>
  <si>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</si>
  <si>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</si>
  <si>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</si>
  <si>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</si>
  <si>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</si>
  <si>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</si>
  <si>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</si>
  <si>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</si>
  <si>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</si>
  <si>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</si>
  <si>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</si>
  <si>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</si>
  <si>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当市の簡易水道事業は、広大な市域の山間地域に19の施設が散在しています。
　また、過疎化等で水需要は減少傾向にあり、給水収益の伸びは期待できず、事業経営については、経営指標からも厳しい状況が続いています。
　今後、平成29年度で一定の施設整備を終了した後に、上水道事業との統合を予定しています。
　経営改善の取り組みや計画的かつ効率的な資産管理を行うことで経営の健全化を確保しながら安心・安全な水道水の安定供給に努めることとしています。</t>
    <phoneticPr fontId="4"/>
  </si>
  <si>
    <t>　③管路更新率については、平成27年度において平均値をやや上回る状況となっています。
　今後も更新等事業においては、耐震管路の採用や拠点配水池には緊急遮断弁を整備するなどの耐震化を推進することとしています。</t>
    <rPh sb="13" eb="15">
      <t>ヘイセイ</t>
    </rPh>
    <rPh sb="17" eb="19">
      <t>ネンド</t>
    </rPh>
    <rPh sb="23" eb="26">
      <t>ヘイキンチ</t>
    </rPh>
    <rPh sb="29" eb="31">
      <t>ウワマワ</t>
    </rPh>
    <rPh sb="32" eb="34">
      <t>ジョウキョウ</t>
    </rPh>
    <rPh sb="44" eb="46">
      <t>コンゴ</t>
    </rPh>
    <rPh sb="47" eb="49">
      <t>コウシン</t>
    </rPh>
    <rPh sb="63" eb="65">
      <t>サイヨウ</t>
    </rPh>
    <rPh sb="90" eb="92">
      <t>スイシン</t>
    </rPh>
    <phoneticPr fontId="4"/>
  </si>
  <si>
    <t>　①収益的収支比率及び⑤料金回収率については、年次計画的に施設整備を進めてきた結果、企業債償還金が多額であるため平均値よりも低い状況です。
　④企業債残高対給水収益比率及び⑥給水原価についても、市町村合併以降、集中的に資本投資してきたことにより企業債残高やその償還額が増嵩しているため平均値に比べ規模が大きくなっています。
　⑦施設利用率は、給水人口は減少傾向にあるものの観光客等の回復傾向などから利用率は高水準で推移しています。
　⑧有収率については、平均値より高い状況が続いています。特に漏水が著しい老朽管路の更新整備を集中的に進めていることから、今後も改善するものと見込んでいます。</t>
    <rPh sb="47" eb="48">
      <t>キン</t>
    </rPh>
    <rPh sb="49" eb="51">
      <t>タガク</t>
    </rPh>
    <rPh sb="237" eb="239">
      <t>ジョウキョウ</t>
    </rPh>
    <rPh sb="240" eb="241">
      <t>ツヅ</t>
    </rPh>
    <rPh sb="247" eb="248">
      <t>トク</t>
    </rPh>
    <rPh sb="249" eb="251">
      <t>ロウスイ</t>
    </rPh>
    <rPh sb="252" eb="253">
      <t>イチジル</t>
    </rPh>
    <rPh sb="265" eb="268">
      <t>シュウチュウテキ</t>
    </rPh>
    <rPh sb="279" eb="28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</si>
</sst>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0.82</c:v>
                </c:pt>
              </c:numCache>
            </c:numRef>
          </c:val>
        </c:ser>
        <c:dLbls>
          <c:showLegendKey val="0"/>
          <c:showVal val="0"/>
          <c:showCatName val="0"/>
          <c:showSerName val="0"/>
          <c:showPercent val="0"/>
          <c:showBubbleSize val="0"/>
        </c:dLbls>
        <c:gapWidth val="150"/>
        <c:axId val="153040768"/>
        <c:axId val="1530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53040768"/>
        <c:axId val="153059328"/>
      </c:lineChart>
      <c:dateAx>
        <c:axId val="153040768"/>
        <c:scaling>
          <c:orientation val="minMax"/>
        </c:scaling>
        <c:delete val="1"/>
        <c:axPos val="b"/>
        <c:numFmt formatCode="ge" sourceLinked="1"/>
        <c:majorTickMark val="none"/>
        <c:minorTickMark val="none"/>
        <c:tickLblPos val="none"/>
        <c:crossAx val="153059328"/>
        <c:crosses val="autoZero"/>
        <c:auto val="1"/>
        <c:lblOffset val="100"/>
        <c:baseTimeUnit val="years"/>
      </c:dateAx>
      <c:valAx>
        <c:axId val="1530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65.5</c:v>
                </c:pt>
                <c:pt idx="1">
                  <c:v>64.66</c:v>
                </c:pt>
                <c:pt idx="2">
                  <c:v>65.540000000000006</c:v>
                </c:pt>
                <c:pt idx="3">
                  <c:v>67.12</c:v>
                </c:pt>
                <c:pt idx="4">
                  <c:v>65.11</c:v>
                </c:pt>
              </c:numCache>
            </c:numRef>
          </c:val>
        </c:ser>
        <c:dLbls>
          <c:showLegendKey val="0"/>
          <c:showVal val="0"/>
          <c:showCatName val="0"/>
          <c:showSerName val="0"/>
          <c:showPercent val="0"/>
          <c:showBubbleSize val="0"/>
        </c:dLbls>
        <c:gapWidth val="150"/>
        <c:axId val="153315584"/>
        <c:axId val="153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53315584"/>
        <c:axId val="153350528"/>
      </c:lineChart>
      <c:dateAx>
        <c:axId val="153315584"/>
        <c:scaling>
          <c:orientation val="minMax"/>
        </c:scaling>
        <c:delete val="1"/>
        <c:axPos val="b"/>
        <c:numFmt formatCode="ge" sourceLinked="1"/>
        <c:majorTickMark val="none"/>
        <c:minorTickMark val="none"/>
        <c:tickLblPos val="none"/>
        <c:crossAx val="153350528"/>
        <c:crosses val="autoZero"/>
        <c:auto val="1"/>
        <c:lblOffset val="100"/>
        <c:baseTimeUnit val="years"/>
      </c:dateAx>
      <c:valAx>
        <c:axId val="153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80.510000000000005</c:v>
                </c:pt>
                <c:pt idx="1">
                  <c:v>80.34</c:v>
                </c:pt>
                <c:pt idx="2">
                  <c:v>79.64</c:v>
                </c:pt>
                <c:pt idx="3">
                  <c:v>77.989999999999995</c:v>
                </c:pt>
                <c:pt idx="4">
                  <c:v>82.03</c:v>
                </c:pt>
              </c:numCache>
            </c:numRef>
          </c:val>
        </c:ser>
        <c:dLbls>
          <c:showLegendKey val="0"/>
          <c:showVal val="0"/>
          <c:showCatName val="0"/>
          <c:showSerName val="0"/>
          <c:showPercent val="0"/>
          <c:showBubbleSize val="0"/>
        </c:dLbls>
        <c:gapWidth val="150"/>
        <c:axId val="153380736"/>
        <c:axId val="1533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3380736"/>
        <c:axId val="153387008"/>
      </c:lineChart>
      <c:dateAx>
        <c:axId val="153380736"/>
        <c:scaling>
          <c:orientation val="minMax"/>
        </c:scaling>
        <c:delete val="1"/>
        <c:axPos val="b"/>
        <c:numFmt formatCode="ge" sourceLinked="1"/>
        <c:majorTickMark val="none"/>
        <c:minorTickMark val="none"/>
        <c:tickLblPos val="none"/>
        <c:crossAx val="153387008"/>
        <c:crosses val="autoZero"/>
        <c:auto val="1"/>
        <c:lblOffset val="100"/>
        <c:baseTimeUnit val="years"/>
      </c:dateAx>
      <c:valAx>
        <c:axId val="1533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54.89</c:v>
                </c:pt>
                <c:pt idx="1">
                  <c:v>41.55</c:v>
                </c:pt>
                <c:pt idx="2">
                  <c:v>45.16</c:v>
                </c:pt>
                <c:pt idx="3">
                  <c:v>40.43</c:v>
                </c:pt>
                <c:pt idx="4">
                  <c:v>42.26</c:v>
                </c:pt>
              </c:numCache>
            </c:numRef>
          </c:val>
        </c:ser>
        <c:dLbls>
          <c:showLegendKey val="0"/>
          <c:showVal val="0"/>
          <c:showCatName val="0"/>
          <c:showSerName val="0"/>
          <c:showPercent val="0"/>
          <c:showBubbleSize val="0"/>
        </c:dLbls>
        <c:gapWidth val="150"/>
        <c:axId val="152901120"/>
        <c:axId val="1529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52901120"/>
        <c:axId val="152903040"/>
      </c:lineChart>
      <c:dateAx>
        <c:axId val="152901120"/>
        <c:scaling>
          <c:orientation val="minMax"/>
        </c:scaling>
        <c:delete val="1"/>
        <c:axPos val="b"/>
        <c:numFmt formatCode="ge" sourceLinked="1"/>
        <c:majorTickMark val="none"/>
        <c:minorTickMark val="none"/>
        <c:tickLblPos val="none"/>
        <c:crossAx val="152903040"/>
        <c:crosses val="autoZero"/>
        <c:auto val="1"/>
        <c:lblOffset val="100"/>
        <c:baseTimeUnit val="years"/>
      </c:dateAx>
      <c:valAx>
        <c:axId val="1529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941696"/>
        <c:axId val="1529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41696"/>
        <c:axId val="152943616"/>
      </c:lineChart>
      <c:dateAx>
        <c:axId val="152941696"/>
        <c:scaling>
          <c:orientation val="minMax"/>
        </c:scaling>
        <c:delete val="1"/>
        <c:axPos val="b"/>
        <c:numFmt formatCode="ge" sourceLinked="1"/>
        <c:majorTickMark val="none"/>
        <c:minorTickMark val="none"/>
        <c:tickLblPos val="none"/>
        <c:crossAx val="152943616"/>
        <c:crosses val="autoZero"/>
        <c:auto val="1"/>
        <c:lblOffset val="100"/>
        <c:baseTimeUnit val="years"/>
      </c:dateAx>
      <c:valAx>
        <c:axId val="1529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109248"/>
        <c:axId val="1531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09248"/>
        <c:axId val="153111168"/>
      </c:lineChart>
      <c:dateAx>
        <c:axId val="153109248"/>
        <c:scaling>
          <c:orientation val="minMax"/>
        </c:scaling>
        <c:delete val="1"/>
        <c:axPos val="b"/>
        <c:numFmt formatCode="ge" sourceLinked="1"/>
        <c:majorTickMark val="none"/>
        <c:minorTickMark val="none"/>
        <c:tickLblPos val="none"/>
        <c:crossAx val="153111168"/>
        <c:crosses val="autoZero"/>
        <c:auto val="1"/>
        <c:lblOffset val="100"/>
        <c:baseTimeUnit val="years"/>
      </c:dateAx>
      <c:valAx>
        <c:axId val="1531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150208"/>
        <c:axId val="153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50208"/>
        <c:axId val="153152128"/>
      </c:lineChart>
      <c:dateAx>
        <c:axId val="153150208"/>
        <c:scaling>
          <c:orientation val="minMax"/>
        </c:scaling>
        <c:delete val="1"/>
        <c:axPos val="b"/>
        <c:numFmt formatCode="ge" sourceLinked="1"/>
        <c:majorTickMark val="none"/>
        <c:minorTickMark val="none"/>
        <c:tickLblPos val="none"/>
        <c:crossAx val="153152128"/>
        <c:crosses val="autoZero"/>
        <c:auto val="1"/>
        <c:lblOffset val="100"/>
        <c:baseTimeUnit val="years"/>
      </c:dateAx>
      <c:valAx>
        <c:axId val="153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188608"/>
        <c:axId val="1531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88608"/>
        <c:axId val="153198976"/>
      </c:lineChart>
      <c:dateAx>
        <c:axId val="153188608"/>
        <c:scaling>
          <c:orientation val="minMax"/>
        </c:scaling>
        <c:delete val="1"/>
        <c:axPos val="b"/>
        <c:numFmt formatCode="ge" sourceLinked="1"/>
        <c:majorTickMark val="none"/>
        <c:minorTickMark val="none"/>
        <c:tickLblPos val="none"/>
        <c:crossAx val="153198976"/>
        <c:crosses val="autoZero"/>
        <c:auto val="1"/>
        <c:lblOffset val="100"/>
        <c:baseTimeUnit val="years"/>
      </c:dateAx>
      <c:valAx>
        <c:axId val="1531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2647.08</c:v>
                </c:pt>
                <c:pt idx="1">
                  <c:v>2534.3200000000002</c:v>
                </c:pt>
                <c:pt idx="2">
                  <c:v>2415.8000000000002</c:v>
                </c:pt>
                <c:pt idx="3">
                  <c:v>2265.11</c:v>
                </c:pt>
                <c:pt idx="4">
                  <c:v>2306.12</c:v>
                </c:pt>
              </c:numCache>
            </c:numRef>
          </c:val>
        </c:ser>
        <c:dLbls>
          <c:showLegendKey val="0"/>
          <c:showVal val="0"/>
          <c:showCatName val="0"/>
          <c:showSerName val="0"/>
          <c:showPercent val="0"/>
          <c:showBubbleSize val="0"/>
        </c:dLbls>
        <c:gapWidth val="150"/>
        <c:axId val="153495424"/>
        <c:axId val="153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53495424"/>
        <c:axId val="153501696"/>
      </c:lineChart>
      <c:dateAx>
        <c:axId val="153495424"/>
        <c:scaling>
          <c:orientation val="minMax"/>
        </c:scaling>
        <c:delete val="1"/>
        <c:axPos val="b"/>
        <c:numFmt formatCode="ge" sourceLinked="1"/>
        <c:majorTickMark val="none"/>
        <c:minorTickMark val="none"/>
        <c:tickLblPos val="none"/>
        <c:crossAx val="153501696"/>
        <c:crosses val="autoZero"/>
        <c:auto val="1"/>
        <c:lblOffset val="100"/>
        <c:baseTimeUnit val="years"/>
      </c:dateAx>
      <c:valAx>
        <c:axId val="153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28.8</c:v>
                </c:pt>
                <c:pt idx="1">
                  <c:v>29.65</c:v>
                </c:pt>
                <c:pt idx="2">
                  <c:v>28.78</c:v>
                </c:pt>
                <c:pt idx="3">
                  <c:v>29.98</c:v>
                </c:pt>
                <c:pt idx="4">
                  <c:v>31.01</c:v>
                </c:pt>
              </c:numCache>
            </c:numRef>
          </c:val>
        </c:ser>
        <c:dLbls>
          <c:showLegendKey val="0"/>
          <c:showVal val="0"/>
          <c:showCatName val="0"/>
          <c:showSerName val="0"/>
          <c:showPercent val="0"/>
          <c:showBubbleSize val="0"/>
        </c:dLbls>
        <c:gapWidth val="150"/>
        <c:axId val="153513344"/>
        <c:axId val="1535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53513344"/>
        <c:axId val="153536000"/>
      </c:lineChart>
      <c:dateAx>
        <c:axId val="153513344"/>
        <c:scaling>
          <c:orientation val="minMax"/>
        </c:scaling>
        <c:delete val="1"/>
        <c:axPos val="b"/>
        <c:numFmt formatCode="ge" sourceLinked="1"/>
        <c:majorTickMark val="none"/>
        <c:minorTickMark val="none"/>
        <c:tickLblPos val="none"/>
        <c:crossAx val="153536000"/>
        <c:crosses val="autoZero"/>
        <c:auto val="1"/>
        <c:lblOffset val="100"/>
        <c:baseTimeUnit val="years"/>
      </c:dateAx>
      <c:valAx>
        <c:axId val="1535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554.70000000000005</c:v>
                </c:pt>
                <c:pt idx="1">
                  <c:v>552.49</c:v>
                </c:pt>
                <c:pt idx="2">
                  <c:v>573.89</c:v>
                </c:pt>
                <c:pt idx="3">
                  <c:v>574.9</c:v>
                </c:pt>
                <c:pt idx="4">
                  <c:v>558.09</c:v>
                </c:pt>
              </c:numCache>
            </c:numRef>
          </c:val>
        </c:ser>
        <c:dLbls>
          <c:showLegendKey val="0"/>
          <c:showVal val="0"/>
          <c:showCatName val="0"/>
          <c:showSerName val="0"/>
          <c:showPercent val="0"/>
          <c:showBubbleSize val="0"/>
        </c:dLbls>
        <c:gapWidth val="150"/>
        <c:axId val="153299584"/>
        <c:axId val="153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3299584"/>
        <c:axId val="153301760"/>
      </c:lineChart>
      <c:dateAx>
        <c:axId val="153299584"/>
        <c:scaling>
          <c:orientation val="minMax"/>
        </c:scaling>
        <c:delete val="1"/>
        <c:axPos val="b"/>
        <c:numFmt formatCode="ge" sourceLinked="1"/>
        <c:majorTickMark val="none"/>
        <c:minorTickMark val="none"/>
        <c:tickLblPos val="none"/>
        <c:crossAx val="153301760"/>
        <c:crosses val="autoZero"/>
        <c:auto val="1"/>
        <c:lblOffset val="100"/>
        <c:baseTimeUnit val="years"/>
      </c:dateAx>
      <c:valAx>
        <c:axId val="153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C4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田辺市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77486</v>
      </c>
      <c r="AJ8" s="74"/>
      <c r="AK8" s="74"/>
      <c r="AL8" s="74"/>
      <c r="AM8" s="74"/>
      <c r="AN8" s="74"/>
      <c r="AO8" s="74"/>
      <c r="AP8" s="75"/>
      <c r="AQ8" s="56">
        <f>データ!R6</f>
        <v>1026.9100000000001</v>
      </c>
      <c r="AR8" s="56"/>
      <c r="AS8" s="56"/>
      <c r="AT8" s="56"/>
      <c r="AU8" s="56"/>
      <c r="AV8" s="56"/>
      <c r="AW8" s="56"/>
      <c r="AX8" s="56"/>
      <c r="AY8" s="56">
        <f>データ!S6</f>
        <v>75.459999999999994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11.42</v>
      </c>
      <c r="S10" s="56"/>
      <c r="T10" s="56"/>
      <c r="U10" s="56"/>
      <c r="V10" s="56"/>
      <c r="W10" s="56"/>
      <c r="X10" s="56"/>
      <c r="Y10" s="56"/>
      <c r="Z10" s="64">
        <f>データ!P6</f>
        <v>2160</v>
      </c>
      <c r="AA10" s="64"/>
      <c r="AB10" s="64"/>
      <c r="AC10" s="64"/>
      <c r="AD10" s="64"/>
      <c r="AE10" s="64"/>
      <c r="AF10" s="64"/>
      <c r="AG10" s="64"/>
      <c r="AH10" s="2"/>
      <c r="AI10" s="64">
        <f>データ!T6</f>
        <v>8795</v>
      </c>
      <c r="AJ10" s="64"/>
      <c r="AK10" s="64"/>
      <c r="AL10" s="64"/>
      <c r="AM10" s="64"/>
      <c r="AN10" s="64"/>
      <c r="AO10" s="64"/>
      <c r="AP10" s="64"/>
      <c r="AQ10" s="56">
        <f>データ!U6</f>
        <v>35.200000000000003</v>
      </c>
      <c r="AR10" s="56"/>
      <c r="AS10" s="56"/>
      <c r="AT10" s="56"/>
      <c r="AU10" s="56"/>
      <c r="AV10" s="56"/>
      <c r="AW10" s="56"/>
      <c r="AX10" s="56"/>
      <c r="AY10" s="56">
        <f>データ!V6</f>
        <v>249.86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302066</v>
      </c>
      <c r="D6" s="31">
        <f t="shared" si="3"/>
        <v>47</v>
      </c>
      <c r="E6" s="31">
        <f t="shared" si="3"/>
        <v>1</v>
      </c>
      <c r="F6" s="31">
        <f t="shared" si="3"/>
        <v>0</v>
      </c>
      <c r="G6" s="31">
        <f t="shared" si="3"/>
        <v>0</v>
      </c>
      <c r="H6" s="31" t="str">
        <f t="shared" si="3"/>
        <v>和歌山県　田辺市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11.42</v>
      </c>
      <c r="P6" s="32">
        <f t="shared" si="3"/>
        <v>2160</v>
      </c>
      <c r="Q6" s="32">
        <f t="shared" si="3"/>
        <v>77486</v>
      </c>
      <c r="R6" s="32">
        <f t="shared" si="3"/>
        <v>1026.9100000000001</v>
      </c>
      <c r="S6" s="32">
        <f t="shared" si="3"/>
        <v>75.459999999999994</v>
      </c>
      <c r="T6" s="32">
        <f t="shared" si="3"/>
        <v>8795</v>
      </c>
      <c r="U6" s="32">
        <f t="shared" si="3"/>
        <v>35.200000000000003</v>
      </c>
      <c r="V6" s="32">
        <f t="shared" si="3"/>
        <v>249.86</v>
      </c>
      <c r="W6" s="33">
        <f>IF(W7="",NA(),W7)</f>
        <v>54.89</v>
      </c>
      <c r="X6" s="33">
        <f t="shared" ref="X6:AF6" si="4">IF(X7="",NA(),X7)</f>
        <v>41.55</v>
      </c>
      <c r="Y6" s="33">
        <f t="shared" si="4"/>
        <v>45.16</v>
      </c>
      <c r="Z6" s="33">
        <f t="shared" si="4"/>
        <v>40.43</v>
      </c>
      <c r="AA6" s="33">
        <f t="shared" si="4"/>
        <v>42.26</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2647.08</v>
      </c>
      <c r="BE6" s="33">
        <f t="shared" ref="BE6:BM6" si="7">IF(BE7="",NA(),BE7)</f>
        <v>2534.3200000000002</v>
      </c>
      <c r="BF6" s="33">
        <f t="shared" si="7"/>
        <v>2415.8000000000002</v>
      </c>
      <c r="BG6" s="33">
        <f t="shared" si="7"/>
        <v>2265.11</v>
      </c>
      <c r="BH6" s="33">
        <f t="shared" si="7"/>
        <v>2306.12</v>
      </c>
      <c r="BI6" s="33">
        <f t="shared" si="7"/>
        <v>1168.8</v>
      </c>
      <c r="BJ6" s="33">
        <f t="shared" si="7"/>
        <v>1158.82</v>
      </c>
      <c r="BK6" s="33">
        <f t="shared" si="7"/>
        <v>1167.7</v>
      </c>
      <c r="BL6" s="33">
        <f t="shared" si="7"/>
        <v>1228.58</v>
      </c>
      <c r="BM6" s="33">
        <f t="shared" si="7"/>
        <v>1280.18</v>
      </c>
      <c r="BN6" s="32" t="str">
        <f>IF(BN7="","",IF(BN7="-","【-】","【"&amp;SUBSTITUTE(TEXT(BN7,"#,##0.00"),"-","△")&amp;"】"))</f>
        <v>【1,242.90】</v>
      </c>
      <c r="BO6" s="33">
        <f>IF(BO7="",NA(),BO7)</f>
        <v>28.8</v>
      </c>
      <c r="BP6" s="33">
        <f t="shared" ref="BP6:BX6" si="8">IF(BP7="",NA(),BP7)</f>
        <v>29.65</v>
      </c>
      <c r="BQ6" s="33">
        <f t="shared" si="8"/>
        <v>28.78</v>
      </c>
      <c r="BR6" s="33">
        <f t="shared" si="8"/>
        <v>29.98</v>
      </c>
      <c r="BS6" s="33">
        <f t="shared" si="8"/>
        <v>31.01</v>
      </c>
      <c r="BT6" s="33">
        <f t="shared" si="8"/>
        <v>56.44</v>
      </c>
      <c r="BU6" s="33">
        <f t="shared" si="8"/>
        <v>55.6</v>
      </c>
      <c r="BV6" s="33">
        <f t="shared" si="8"/>
        <v>54.43</v>
      </c>
      <c r="BW6" s="33">
        <f t="shared" si="8"/>
        <v>53.81</v>
      </c>
      <c r="BX6" s="33">
        <f t="shared" si="8"/>
        <v>53.62</v>
      </c>
      <c r="BY6" s="32" t="str">
        <f>IF(BY7="","",IF(BY7="-","【-】","【"&amp;SUBSTITUTE(TEXT(BY7,"#,##0.00"),"-","△")&amp;"】"))</f>
        <v>【33.35】</v>
      </c>
      <c r="BZ6" s="33">
        <f>IF(BZ7="",NA(),BZ7)</f>
        <v>554.70000000000005</v>
      </c>
      <c r="CA6" s="33">
        <f t="shared" ref="CA6:CI6" si="9">IF(CA7="",NA(),CA7)</f>
        <v>552.49</v>
      </c>
      <c r="CB6" s="33">
        <f t="shared" si="9"/>
        <v>573.89</v>
      </c>
      <c r="CC6" s="33">
        <f t="shared" si="9"/>
        <v>574.9</v>
      </c>
      <c r="CD6" s="33">
        <f t="shared" si="9"/>
        <v>558.09</v>
      </c>
      <c r="CE6" s="33">
        <f t="shared" si="9"/>
        <v>270.7</v>
      </c>
      <c r="CF6" s="33">
        <f t="shared" si="9"/>
        <v>275.86</v>
      </c>
      <c r="CG6" s="33">
        <f t="shared" si="9"/>
        <v>279.8</v>
      </c>
      <c r="CH6" s="33">
        <f t="shared" si="9"/>
        <v>284.64999999999998</v>
      </c>
      <c r="CI6" s="33">
        <f t="shared" si="9"/>
        <v>287.7</v>
      </c>
      <c r="CJ6" s="32" t="str">
        <f>IF(CJ7="","",IF(CJ7="-","【-】","【"&amp;SUBSTITUTE(TEXT(CJ7,"#,##0.00"),"-","△")&amp;"】"))</f>
        <v>【524.69】</v>
      </c>
      <c r="CK6" s="33">
        <f>IF(CK7="",NA(),CK7)</f>
        <v>65.5</v>
      </c>
      <c r="CL6" s="33">
        <f t="shared" ref="CL6:CT6" si="10">IF(CL7="",NA(),CL7)</f>
        <v>64.66</v>
      </c>
      <c r="CM6" s="33">
        <f t="shared" si="10"/>
        <v>65.540000000000006</v>
      </c>
      <c r="CN6" s="33">
        <f t="shared" si="10"/>
        <v>67.12</v>
      </c>
      <c r="CO6" s="33">
        <f t="shared" si="10"/>
        <v>65.11</v>
      </c>
      <c r="CP6" s="33">
        <f t="shared" si="10"/>
        <v>59.84</v>
      </c>
      <c r="CQ6" s="33">
        <f t="shared" si="10"/>
        <v>60.66</v>
      </c>
      <c r="CR6" s="33">
        <f t="shared" si="10"/>
        <v>60.17</v>
      </c>
      <c r="CS6" s="33">
        <f t="shared" si="10"/>
        <v>58.96</v>
      </c>
      <c r="CT6" s="33">
        <f t="shared" si="10"/>
        <v>58.1</v>
      </c>
      <c r="CU6" s="32" t="str">
        <f>IF(CU7="","",IF(CU7="-","【-】","【"&amp;SUBSTITUTE(TEXT(CU7,"#,##0.00"),"-","△")&amp;"】"))</f>
        <v>【57.58】</v>
      </c>
      <c r="CV6" s="33">
        <f>IF(CV7="",NA(),CV7)</f>
        <v>80.510000000000005</v>
      </c>
      <c r="CW6" s="33">
        <f t="shared" ref="CW6:DE6" si="11">IF(CW7="",NA(),CW7)</f>
        <v>80.34</v>
      </c>
      <c r="CX6" s="33">
        <f t="shared" si="11"/>
        <v>79.64</v>
      </c>
      <c r="CY6" s="33">
        <f t="shared" si="11"/>
        <v>77.989999999999995</v>
      </c>
      <c r="CZ6" s="33">
        <f t="shared" si="11"/>
        <v>82.03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0.82</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302066</v>
      </c>
      <c r="D7" s="35">
        <v>47</v>
      </c>
      <c r="E7" s="35">
        <v>1</v>
      </c>
      <c r="F7" s="35">
        <v>0</v>
      </c>
      <c r="G7" s="35">
        <v>0</v>
      </c>
      <c r="H7" s="35" t="s">
        <v>93</v>
      </c>
      <c r="I7" s="35" t="s">
        <v>94</v>
      </c>
      <c r="J7" s="35" t="s">
        <v>95</v>
      </c>
      <c r="K7" s="35" t="s">
        <v>96</v>
      </c>
      <c r="L7" s="35" t="s">
        <v>97</v>
      </c>
      <c r="M7" s="36" t="s">
        <v>98</v>
      </c>
      <c r="N7" s="36" t="s">
        <v>99</v>
      </c>
      <c r="O7" s="36">
        <v>11.42</v>
      </c>
      <c r="P7" s="36">
        <v>2160</v>
      </c>
      <c r="Q7" s="36">
        <v>77486</v>
      </c>
      <c r="R7" s="36">
        <v>1026.9100000000001</v>
      </c>
      <c r="S7" s="36">
        <v>75.459999999999994</v>
      </c>
      <c r="T7" s="36">
        <v>8795</v>
      </c>
      <c r="U7" s="36">
        <v>35.200000000000003</v>
      </c>
      <c r="V7" s="36">
        <v>249.86</v>
      </c>
      <c r="W7" s="36">
        <v>54.89</v>
      </c>
      <c r="X7" s="36">
        <v>41.55</v>
      </c>
      <c r="Y7" s="36">
        <v>45.16</v>
      </c>
      <c r="Z7" s="36">
        <v>40.43</v>
      </c>
      <c r="AA7" s="36">
        <v>42.26</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2647.08</v>
      </c>
      <c r="BE7" s="36">
        <v>2534.3200000000002</v>
      </c>
      <c r="BF7" s="36">
        <v>2415.8000000000002</v>
      </c>
      <c r="BG7" s="36">
        <v>2265.11</v>
      </c>
      <c r="BH7" s="36">
        <v>2306.12</v>
      </c>
      <c r="BI7" s="36">
        <v>1168.8</v>
      </c>
      <c r="BJ7" s="36">
        <v>1158.82</v>
      </c>
      <c r="BK7" s="36">
        <v>1167.7</v>
      </c>
      <c r="BL7" s="36">
        <v>1228.58</v>
      </c>
      <c r="BM7" s="36">
        <v>1280.18</v>
      </c>
      <c r="BN7" s="36">
        <v>1242.9000000000001</v>
      </c>
      <c r="BO7" s="36">
        <v>28.8</v>
      </c>
      <c r="BP7" s="36">
        <v>29.65</v>
      </c>
      <c r="BQ7" s="36">
        <v>28.78</v>
      </c>
      <c r="BR7" s="36">
        <v>29.98</v>
      </c>
      <c r="BS7" s="36">
        <v>31.01</v>
      </c>
      <c r="BT7" s="36">
        <v>56.44</v>
      </c>
      <c r="BU7" s="36">
        <v>55.6</v>
      </c>
      <c r="BV7" s="36">
        <v>54.43</v>
      </c>
      <c r="BW7" s="36">
        <v>53.81</v>
      </c>
      <c r="BX7" s="36">
        <v>53.62</v>
      </c>
      <c r="BY7" s="36">
        <v>33.35</v>
      </c>
      <c r="BZ7" s="36">
        <v>554.70000000000005</v>
      </c>
      <c r="CA7" s="36">
        <v>552.49</v>
      </c>
      <c r="CB7" s="36">
        <v>573.89</v>
      </c>
      <c r="CC7" s="36">
        <v>574.9</v>
      </c>
      <c r="CD7" s="36">
        <v>558.09</v>
      </c>
      <c r="CE7" s="36">
        <v>270.7</v>
      </c>
      <c r="CF7" s="36">
        <v>275.86</v>
      </c>
      <c r="CG7" s="36">
        <v>279.8</v>
      </c>
      <c r="CH7" s="36">
        <v>284.64999999999998</v>
      </c>
      <c r="CI7" s="36">
        <v>287.7</v>
      </c>
      <c r="CJ7" s="36">
        <v>524.69000000000005</v>
      </c>
      <c r="CK7" s="36">
        <v>65.5</v>
      </c>
      <c r="CL7" s="36">
        <v>64.66</v>
      </c>
      <c r="CM7" s="36">
        <v>65.540000000000006</v>
      </c>
      <c r="CN7" s="36">
        <v>67.12</v>
      </c>
      <c r="CO7" s="36">
        <v>65.11</v>
      </c>
      <c r="CP7" s="36">
        <v>59.84</v>
      </c>
      <c r="CQ7" s="36">
        <v>60.66</v>
      </c>
      <c r="CR7" s="36">
        <v>60.17</v>
      </c>
      <c r="CS7" s="36">
        <v>58.96</v>
      </c>
      <c r="CT7" s="36">
        <v>58.1</v>
      </c>
      <c r="CU7" s="36">
        <v>57.58</v>
      </c>
      <c r="CV7" s="36">
        <v>80.510000000000005</v>
      </c>
      <c r="CW7" s="36">
        <v>80.34</v>
      </c>
      <c r="CX7" s="36">
        <v>79.64</v>
      </c>
      <c r="CY7" s="36">
        <v>77.989999999999995</v>
      </c>
      <c r="CZ7" s="36">
        <v>82.03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0.82</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2017-02-10T01:13:41Z</cp:lastPrinted>
  <dcterms:created xsi:type="dcterms:W3CDTF">2016-12-02T02:20:06Z</dcterms:created>
  <dcterms:modified xsi:type="dcterms:W3CDTF">2017-02-10T01:13:43Z</dcterms:modified>
  <cp:category/>
</cp:coreProperties>
</file>