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②R5提出するもの\2.9　公営企業経営比較分析表\提出\"/>
    </mc:Choice>
  </mc:AlternateContent>
  <workbookProtection workbookAlgorithmName="SHA-512" workbookHashValue="2J1LprPf42MQHhK53GdtWXJKQiDbQuc0naAnSH6/cKXilkEVW3RsusFqSljPvBN1rsByMlK3SnJZP3j4AlGK3g==" workbookSaltValue="IoJeXQlqFgURcpG7HSp/jA==" workbookSpinCount="100000" lockStructure="1"/>
  <bookViews>
    <workbookView xWindow="0" yWindow="0" windowWidth="20490" windowHeight="792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<sst xmlns="http://schemas.openxmlformats.org/spreadsheetml/2006/main" count="228" uniqueCount="114">
  <si>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</si>
  <si>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</si>
  <si>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</si>
  <si>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</si>
  <si>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</si>
  <si>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</si>
  <si>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</si>
  <si>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</si>
  <si>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</si>
  <si>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</si>
  <si>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</si>
  <si>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</si>
  <si>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</si>
  <si>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</si>
  <si>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</si>
  <si>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</si>
  <si>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</si>
  <si>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</si>
  <si>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</si>
  <si>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</si>
  <si>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</si>
  <si>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</si>
  <si>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</si>
  <si>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</si>
  <si>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</si>
  <si>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</si>
  <si>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</si>
  <si>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</si>
  <si>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</si>
  <si>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</si>
  <si>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</si>
  <si>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</si>
  <si>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</si>
  <si>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</si>
  <si>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</si>
  <si>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</si>
  <si>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</si>
  <si>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</si>
  <si>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</si>
  <si>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</si>
  <si>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</si>
  <si>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</si>
  <si>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</si>
  <si>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</si>
  <si>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</si>
  <si>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</si>
  <si>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</si>
  <si>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</si>
  <si>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</si>
  <si>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</si>
  <si>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</si>
  <si>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</si>
  <si>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</si>
  <si>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</si>
  <si>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</si>
  <si>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</si>
  <si>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</si>
  <si>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</si>
  <si>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</si>
  <si>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</si>
  <si>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</si>
  <si>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</si>
  <si>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</si>
  <si>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</si>
  <si>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</si>
  <si>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</si>
  <si>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</si>
  <si>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</si>
  <si>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</si>
  <si>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</si>
  <si>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</si>
  <si>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</si>
  <si>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</si>
  <si>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</si>
  <si>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</si>
  <si>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</si>
  <si>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</si>
  <si>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</si>
  <si>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</si>
  <si>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</si>
  <si>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</si>
  <si>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</si>
  <si>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</si>
  <si>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</si>
  <si>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</si>
  <si>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</si>
  <si>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</si>
  <si>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</si>
  <si>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</si>
  <si>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</si>
  <si>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</si>
  <si>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</si>
  <si>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</si>
  <si>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</si>
  <si>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</si>
  <si>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</si>
  <si>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</si>
  <si>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</si>
  <si>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</si>
  <si>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</si>
  <si>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</si>
  <si>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</si>
  <si>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</si>
  <si>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</si>
  <si>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</si>
  <si>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</si>
  <si>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</si>
  <si>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</si>
  <si>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</si>
  <si>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</si>
  <si>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</si>
  <si>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事業については、比較的健全な経営を維持しているが、施設の老朽化が進んでいることから経営の更なる効率化に努めるとともに、水道施設更新を含めた設備投資を計画的に実施していく必要がある。</t>
    <phoneticPr fontId="4"/>
  </si>
  <si>
    <t>①類似団体平均値を若干ではあるが下回っている。
②累積欠損金は発生しておらず良好である。
③前年度と比較し、約100％減少しているものの、100％を超過しており、良好である。
④類似団体平均値よりも低水準となっているが、水道施設の更新を計画しているため、今後の増加が見込まれる。
⑤料金回収率は、令和３年度まで100%超を保っていたが、令和４年度は電気料が高騰するなど、物価高の影響を受け給水費用が増額したため、100％を下回った。
⑥類似団体平均値を下回っており、費用効率は良好である。
⑦類似団体平均値を上回っており、比較的良好である。
⑧低水準で推移しており、漏水調査等を行って修繕を行っているが、思うように改善されていない。
有収率が低水準で推移していることから、改善が必要であるが、他の項目については、良好である。</t>
    <rPh sb="16" eb="17">
      <t>シタ</t>
    </rPh>
    <rPh sb="52" eb="54">
      <t>ヒカク</t>
    </rPh>
    <rPh sb="56" eb="57">
      <t>ヤク</t>
    </rPh>
    <rPh sb="61" eb="63">
      <t>ゲンショウ</t>
    </rPh>
    <rPh sb="76" eb="78">
      <t>チョウカ</t>
    </rPh>
    <rPh sb="130" eb="132">
      <t>コンゴ</t>
    </rPh>
    <rPh sb="136" eb="138">
      <t>ミコ</t>
    </rPh>
    <rPh sb="152" eb="154">
      <t>レイワ</t>
    </rPh>
    <rPh sb="155" eb="157">
      <t>ネンド</t>
    </rPh>
    <rPh sb="163" eb="164">
      <t>コ</t>
    </rPh>
    <rPh sb="165" eb="166">
      <t>タモ</t>
    </rPh>
    <rPh sb="172" eb="174">
      <t>レイワ</t>
    </rPh>
    <rPh sb="175" eb="177">
      <t>ネンド</t>
    </rPh>
    <rPh sb="178" eb="180">
      <t>デンキ</t>
    </rPh>
    <rPh sb="180" eb="181">
      <t>リョウ</t>
    </rPh>
    <rPh sb="182" eb="184">
      <t>コウトウ</t>
    </rPh>
    <rPh sb="189" eb="192">
      <t>ブッカダカ</t>
    </rPh>
    <rPh sb="193" eb="195">
      <t>エイキョウ</t>
    </rPh>
    <rPh sb="196" eb="197">
      <t>ウ</t>
    </rPh>
    <rPh sb="198" eb="200">
      <t>キュウスイ</t>
    </rPh>
    <rPh sb="200" eb="202">
      <t>ヒヨウ</t>
    </rPh>
    <rPh sb="203" eb="205">
      <t>ゾウガク</t>
    </rPh>
    <rPh sb="215" eb="217">
      <t>シタマワ</t>
    </rPh>
    <phoneticPr fontId="4"/>
  </si>
  <si>
    <r>
      <rPr>
        <sz val="11"/>
        <rFont val="ＭＳ ゴシック"/>
        <family val="3"/>
        <charset val="128"/>
      </rPr>
      <t>①過去において、水道施設の更新事業を継続して実施しており、類似団体平均値よりも低水準となっているが、今後上昇していくと見込んでいる。
②低水準を維持しているが、今後は上昇していくと見込んでいる。</t>
    </r>
    <r>
      <rPr>
        <sz val="11"/>
        <color rgb="FFFF0000"/>
        <rFont val="ＭＳ ゴシック"/>
        <family val="3"/>
        <charset val="128"/>
      </rPr>
      <t xml:space="preserve">
</t>
    </r>
    <r>
      <rPr>
        <sz val="11"/>
        <rFont val="ＭＳ ゴシック"/>
        <family val="3"/>
        <charset val="128"/>
      </rPr>
      <t>③令和4年度は配水管布設替を行っていないため、減少している。
①と②の指標について、今後は増加傾向になると見込んでいるため、管路更新も含め、水道施設の更新事業を計画的に実施していく必要がある。</t>
    </r>
    <rPh sb="114" eb="1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</si>
</sst>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1.32</c:v>
                </c:pt>
                <c:pt idx="3" formatCode="#,##0.00;&quot;△&quot;#,##0.00;&quot;-&quot;">
                  <c:v>0.3</c:v>
                </c:pt>
                <c:pt idx="4">
                  <c:v>0</c:v>
                </c:pt>
              </c:numCache>
            </c:numRef>
          </c:val>
          <c:extLst xmlns:c16r2="http://schemas.microsoft.com/office/drawing/2015/06/chart">
            <c:ext xmlns:c16="http://schemas.microsoft.com/office/drawing/2014/chart" uri="{C3380CC4-5D6E-409C-BE32-E72D297353CC}">
              <c16:uniqueId val="{00000000-9048-42BB-B12F-12630B72B72A}"/>
            </c:ext>
          </c:extLst>
        </c:ser>
        <c:dLbls>
          <c:showLegendKey val="0"/>
          <c:showVal val="0"/>
          <c:showCatName val="0"/>
          <c:showSerName val="0"/>
          <c:showPercent val="0"/>
          <c:showBubbleSize val="0"/>
        </c:dLbls>
        <c:gapWidth val="150"/>
        <c:axId val="359299728"/>
        <c:axId val="35930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xmlns:c16r2="http://schemas.microsoft.com/office/drawing/2015/06/chart">
            <c:ext xmlns:c16="http://schemas.microsoft.com/office/drawing/2014/chart" uri="{C3380CC4-5D6E-409C-BE32-E72D297353CC}">
              <c16:uniqueId val="{00000001-9048-42BB-B12F-12630B72B72A}"/>
            </c:ext>
          </c:extLst>
        </c:ser>
        <c:dLbls>
          <c:showLegendKey val="0"/>
          <c:showVal val="0"/>
          <c:showCatName val="0"/>
          <c:showSerName val="0"/>
          <c:showPercent val="0"/>
          <c:showBubbleSize val="0"/>
        </c:dLbls>
        <c:marker val="1"/>
        <c:smooth val="0"/>
        <c:axId val="359299728"/>
        <c:axId val="359300112"/>
      </c:lineChart>
      <c:dateAx>
        <c:axId val="359299728"/>
        <c:scaling>
          <c:orientation val="minMax"/>
        </c:scaling>
        <c:delete val="1"/>
        <c:axPos val="b"/>
        <c:numFmt formatCode="&quot;H&quot;yy" sourceLinked="1"/>
        <c:majorTickMark val="none"/>
        <c:minorTickMark val="none"/>
        <c:tickLblPos val="none"/>
        <c:crossAx val="359300112"/>
        <c:crosses val="autoZero"/>
        <c:auto val="1"/>
        <c:lblOffset val="100"/>
        <c:baseTimeUnit val="years"/>
      </c:dateAx>
      <c:valAx>
        <c:axId val="35930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9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64.17</c:v>
                </c:pt>
                <c:pt idx="1">
                  <c:v>61.51</c:v>
                </c:pt>
                <c:pt idx="2">
                  <c:v>54.76</c:v>
                </c:pt>
                <c:pt idx="3">
                  <c:v>59.52</c:v>
                </c:pt>
                <c:pt idx="4">
                  <c:v>56.1</c:v>
                </c:pt>
              </c:numCache>
            </c:numRef>
          </c:val>
          <c:extLst xmlns:c16r2="http://schemas.microsoft.com/office/drawing/2015/06/chart">
            <c:ext xmlns:c16="http://schemas.microsoft.com/office/drawing/2014/chart" uri="{C3380CC4-5D6E-409C-BE32-E72D297353CC}">
              <c16:uniqueId val="{00000000-940E-42E3-8300-A03B30B87FE0}"/>
            </c:ext>
          </c:extLst>
        </c:ser>
        <c:dLbls>
          <c:showLegendKey val="0"/>
          <c:showVal val="0"/>
          <c:showCatName val="0"/>
          <c:showSerName val="0"/>
          <c:showPercent val="0"/>
          <c:showBubbleSize val="0"/>
        </c:dLbls>
        <c:gapWidth val="150"/>
        <c:axId val="359734168"/>
        <c:axId val="3597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xmlns:c16r2="http://schemas.microsoft.com/office/drawing/2015/06/chart">
            <c:ext xmlns:c16="http://schemas.microsoft.com/office/drawing/2014/chart" uri="{C3380CC4-5D6E-409C-BE32-E72D297353CC}">
              <c16:uniqueId val="{00000001-940E-42E3-8300-A03B30B87FE0}"/>
            </c:ext>
          </c:extLst>
        </c:ser>
        <c:dLbls>
          <c:showLegendKey val="0"/>
          <c:showVal val="0"/>
          <c:showCatName val="0"/>
          <c:showSerName val="0"/>
          <c:showPercent val="0"/>
          <c:showBubbleSize val="0"/>
        </c:dLbls>
        <c:marker val="1"/>
        <c:smooth val="0"/>
        <c:axId val="359734168"/>
        <c:axId val="359731424"/>
      </c:lineChart>
      <c:dateAx>
        <c:axId val="359734168"/>
        <c:scaling>
          <c:orientation val="minMax"/>
        </c:scaling>
        <c:delete val="1"/>
        <c:axPos val="b"/>
        <c:numFmt formatCode="&quot;H&quot;yy" sourceLinked="1"/>
        <c:majorTickMark val="none"/>
        <c:minorTickMark val="none"/>
        <c:tickLblPos val="none"/>
        <c:crossAx val="359731424"/>
        <c:crosses val="autoZero"/>
        <c:auto val="1"/>
        <c:lblOffset val="100"/>
        <c:baseTimeUnit val="years"/>
      </c:dateAx>
      <c:valAx>
        <c:axId val="3597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3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56.48</c:v>
                </c:pt>
                <c:pt idx="1">
                  <c:v>56.57</c:v>
                </c:pt>
                <c:pt idx="2">
                  <c:v>61.57</c:v>
                </c:pt>
                <c:pt idx="3">
                  <c:v>55.19</c:v>
                </c:pt>
                <c:pt idx="4">
                  <c:v>56.58</c:v>
                </c:pt>
              </c:numCache>
            </c:numRef>
          </c:val>
          <c:extLst xmlns:c16r2="http://schemas.microsoft.com/office/drawing/2015/06/chart">
            <c:ext xmlns:c16="http://schemas.microsoft.com/office/drawing/2014/chart" uri="{C3380CC4-5D6E-409C-BE32-E72D297353CC}">
              <c16:uniqueId val="{00000000-F10A-4BC5-94FA-2A38C7459854}"/>
            </c:ext>
          </c:extLst>
        </c:ser>
        <c:dLbls>
          <c:showLegendKey val="0"/>
          <c:showVal val="0"/>
          <c:showCatName val="0"/>
          <c:showSerName val="0"/>
          <c:showPercent val="0"/>
          <c:showBubbleSize val="0"/>
        </c:dLbls>
        <c:gapWidth val="150"/>
        <c:axId val="359984384"/>
        <c:axId val="35998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xmlns:c16r2="http://schemas.microsoft.com/office/drawing/2015/06/chart">
            <c:ext xmlns:c16="http://schemas.microsoft.com/office/drawing/2014/chart" uri="{C3380CC4-5D6E-409C-BE32-E72D297353CC}">
              <c16:uniqueId val="{00000001-F10A-4BC5-94FA-2A38C7459854}"/>
            </c:ext>
          </c:extLst>
        </c:ser>
        <c:dLbls>
          <c:showLegendKey val="0"/>
          <c:showVal val="0"/>
          <c:showCatName val="0"/>
          <c:showSerName val="0"/>
          <c:showPercent val="0"/>
          <c:showBubbleSize val="0"/>
        </c:dLbls>
        <c:marker val="1"/>
        <c:smooth val="0"/>
        <c:axId val="359984384"/>
        <c:axId val="359983600"/>
      </c:lineChart>
      <c:dateAx>
        <c:axId val="359984384"/>
        <c:scaling>
          <c:orientation val="minMax"/>
        </c:scaling>
        <c:delete val="1"/>
        <c:axPos val="b"/>
        <c:numFmt formatCode="&quot;H&quot;yy" sourceLinked="1"/>
        <c:majorTickMark val="none"/>
        <c:minorTickMark val="none"/>
        <c:tickLblPos val="none"/>
        <c:crossAx val="359983600"/>
        <c:crosses val="autoZero"/>
        <c:auto val="1"/>
        <c:lblOffset val="100"/>
        <c:baseTimeUnit val="years"/>
      </c:dateAx>
      <c:valAx>
        <c:axId val="35998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104.78</c:v>
                </c:pt>
                <c:pt idx="1">
                  <c:v>112.86</c:v>
                </c:pt>
                <c:pt idx="2">
                  <c:v>119.7</c:v>
                </c:pt>
                <c:pt idx="3">
                  <c:v>106.9</c:v>
                </c:pt>
                <c:pt idx="4">
                  <c:v>102.98</c:v>
                </c:pt>
              </c:numCache>
            </c:numRef>
          </c:val>
          <c:extLst xmlns:c16r2="http://schemas.microsoft.com/office/drawing/2015/06/chart">
            <c:ext xmlns:c16="http://schemas.microsoft.com/office/drawing/2014/chart" uri="{C3380CC4-5D6E-409C-BE32-E72D297353CC}">
              <c16:uniqueId val="{00000000-69B7-4C5E-A971-F941A409BAC7}"/>
            </c:ext>
          </c:extLst>
        </c:ser>
        <c:dLbls>
          <c:showLegendKey val="0"/>
          <c:showVal val="0"/>
          <c:showCatName val="0"/>
          <c:showSerName val="0"/>
          <c:showPercent val="0"/>
          <c:showBubbleSize val="0"/>
        </c:dLbls>
        <c:gapWidth val="150"/>
        <c:axId val="359628824"/>
        <c:axId val="35962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xmlns:c16r2="http://schemas.microsoft.com/office/drawing/2015/06/chart">
            <c:ext xmlns:c16="http://schemas.microsoft.com/office/drawing/2014/chart" uri="{C3380CC4-5D6E-409C-BE32-E72D297353CC}">
              <c16:uniqueId val="{00000001-69B7-4C5E-A971-F941A409BAC7}"/>
            </c:ext>
          </c:extLst>
        </c:ser>
        <c:dLbls>
          <c:showLegendKey val="0"/>
          <c:showVal val="0"/>
          <c:showCatName val="0"/>
          <c:showSerName val="0"/>
          <c:showPercent val="0"/>
          <c:showBubbleSize val="0"/>
        </c:dLbls>
        <c:marker val="1"/>
        <c:smooth val="0"/>
        <c:axId val="359628824"/>
        <c:axId val="359629208"/>
      </c:lineChart>
      <c:dateAx>
        <c:axId val="359628824"/>
        <c:scaling>
          <c:orientation val="minMax"/>
        </c:scaling>
        <c:delete val="1"/>
        <c:axPos val="b"/>
        <c:numFmt formatCode="&quot;H&quot;yy" sourceLinked="1"/>
        <c:majorTickMark val="none"/>
        <c:minorTickMark val="none"/>
        <c:tickLblPos val="none"/>
        <c:crossAx val="359629208"/>
        <c:crosses val="autoZero"/>
        <c:auto val="1"/>
        <c:lblOffset val="100"/>
        <c:baseTimeUnit val="years"/>
      </c:dateAx>
      <c:valAx>
        <c:axId val="359629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62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36.92</c:v>
                </c:pt>
                <c:pt idx="1">
                  <c:v>39.01</c:v>
                </c:pt>
                <c:pt idx="2">
                  <c:v>32.03</c:v>
                </c:pt>
                <c:pt idx="3">
                  <c:v>32.46</c:v>
                </c:pt>
                <c:pt idx="4">
                  <c:v>34.93</c:v>
                </c:pt>
              </c:numCache>
            </c:numRef>
          </c:val>
          <c:extLst xmlns:c16r2="http://schemas.microsoft.com/office/drawing/2015/06/chart">
            <c:ext xmlns:c16="http://schemas.microsoft.com/office/drawing/2014/chart" uri="{C3380CC4-5D6E-409C-BE32-E72D297353CC}">
              <c16:uniqueId val="{00000000-F5A1-447A-9CAD-9D53F4FA1504}"/>
            </c:ext>
          </c:extLst>
        </c:ser>
        <c:dLbls>
          <c:showLegendKey val="0"/>
          <c:showVal val="0"/>
          <c:showCatName val="0"/>
          <c:showSerName val="0"/>
          <c:showPercent val="0"/>
          <c:showBubbleSize val="0"/>
        </c:dLbls>
        <c:gapWidth val="150"/>
        <c:axId val="359722016"/>
        <c:axId val="35973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xmlns:c16r2="http://schemas.microsoft.com/office/drawing/2015/06/chart">
            <c:ext xmlns:c16="http://schemas.microsoft.com/office/drawing/2014/chart" uri="{C3380CC4-5D6E-409C-BE32-E72D297353CC}">
              <c16:uniqueId val="{00000001-F5A1-447A-9CAD-9D53F4FA1504}"/>
            </c:ext>
          </c:extLst>
        </c:ser>
        <c:dLbls>
          <c:showLegendKey val="0"/>
          <c:showVal val="0"/>
          <c:showCatName val="0"/>
          <c:showSerName val="0"/>
          <c:showPercent val="0"/>
          <c:showBubbleSize val="0"/>
        </c:dLbls>
        <c:marker val="1"/>
        <c:smooth val="0"/>
        <c:axId val="359722016"/>
        <c:axId val="359732600"/>
      </c:lineChart>
      <c:dateAx>
        <c:axId val="359722016"/>
        <c:scaling>
          <c:orientation val="minMax"/>
        </c:scaling>
        <c:delete val="1"/>
        <c:axPos val="b"/>
        <c:numFmt formatCode="&quot;H&quot;yy" sourceLinked="1"/>
        <c:majorTickMark val="none"/>
        <c:minorTickMark val="none"/>
        <c:tickLblPos val="none"/>
        <c:crossAx val="359732600"/>
        <c:crosses val="autoZero"/>
        <c:auto val="1"/>
        <c:lblOffset val="100"/>
        <c:baseTimeUnit val="years"/>
      </c:dateAx>
      <c:valAx>
        <c:axId val="35973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4.49</c:v>
                </c:pt>
                <c:pt idx="1">
                  <c:v>4.49</c:v>
                </c:pt>
                <c:pt idx="2">
                  <c:v>4.3899999999999997</c:v>
                </c:pt>
                <c:pt idx="3">
                  <c:v>4.3899999999999997</c:v>
                </c:pt>
                <c:pt idx="4">
                  <c:v>4.3899999999999997</c:v>
                </c:pt>
              </c:numCache>
            </c:numRef>
          </c:val>
          <c:extLst xmlns:c16r2="http://schemas.microsoft.com/office/drawing/2015/06/chart">
            <c:ext xmlns:c16="http://schemas.microsoft.com/office/drawing/2014/chart" uri="{C3380CC4-5D6E-409C-BE32-E72D297353CC}">
              <c16:uniqueId val="{00000000-F5C5-4219-B512-40B4F1D6A3BB}"/>
            </c:ext>
          </c:extLst>
        </c:ser>
        <c:dLbls>
          <c:showLegendKey val="0"/>
          <c:showVal val="0"/>
          <c:showCatName val="0"/>
          <c:showSerName val="0"/>
          <c:showPercent val="0"/>
          <c:showBubbleSize val="0"/>
        </c:dLbls>
        <c:gapWidth val="150"/>
        <c:axId val="359733384"/>
        <c:axId val="35973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xmlns:c16r2="http://schemas.microsoft.com/office/drawing/2015/06/chart">
            <c:ext xmlns:c16="http://schemas.microsoft.com/office/drawing/2014/chart" uri="{C3380CC4-5D6E-409C-BE32-E72D297353CC}">
              <c16:uniqueId val="{00000001-F5C5-4219-B512-40B4F1D6A3BB}"/>
            </c:ext>
          </c:extLst>
        </c:ser>
        <c:dLbls>
          <c:showLegendKey val="0"/>
          <c:showVal val="0"/>
          <c:showCatName val="0"/>
          <c:showSerName val="0"/>
          <c:showPercent val="0"/>
          <c:showBubbleSize val="0"/>
        </c:dLbls>
        <c:marker val="1"/>
        <c:smooth val="0"/>
        <c:axId val="359733384"/>
        <c:axId val="359730640"/>
      </c:lineChart>
      <c:dateAx>
        <c:axId val="359733384"/>
        <c:scaling>
          <c:orientation val="minMax"/>
        </c:scaling>
        <c:delete val="1"/>
        <c:axPos val="b"/>
        <c:numFmt formatCode="&quot;H&quot;yy" sourceLinked="1"/>
        <c:majorTickMark val="none"/>
        <c:minorTickMark val="none"/>
        <c:tickLblPos val="none"/>
        <c:crossAx val="359730640"/>
        <c:crosses val="autoZero"/>
        <c:auto val="1"/>
        <c:lblOffset val="100"/>
        <c:baseTimeUnit val="years"/>
      </c:dateAx>
      <c:valAx>
        <c:axId val="35973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3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EE-47BB-BEC7-567BA762CBCF}"/>
            </c:ext>
          </c:extLst>
        </c:ser>
        <c:dLbls>
          <c:showLegendKey val="0"/>
          <c:showVal val="0"/>
          <c:showCatName val="0"/>
          <c:showSerName val="0"/>
          <c:showPercent val="0"/>
          <c:showBubbleSize val="0"/>
        </c:dLbls>
        <c:gapWidth val="150"/>
        <c:axId val="359412360"/>
        <c:axId val="35941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xmlns:c16r2="http://schemas.microsoft.com/office/drawing/2015/06/chart">
            <c:ext xmlns:c16="http://schemas.microsoft.com/office/drawing/2014/chart" uri="{C3380CC4-5D6E-409C-BE32-E72D297353CC}">
              <c16:uniqueId val="{00000001-29EE-47BB-BEC7-567BA762CBCF}"/>
            </c:ext>
          </c:extLst>
        </c:ser>
        <c:dLbls>
          <c:showLegendKey val="0"/>
          <c:showVal val="0"/>
          <c:showCatName val="0"/>
          <c:showSerName val="0"/>
          <c:showPercent val="0"/>
          <c:showBubbleSize val="0"/>
        </c:dLbls>
        <c:marker val="1"/>
        <c:smooth val="0"/>
        <c:axId val="359412360"/>
        <c:axId val="359414320"/>
      </c:lineChart>
      <c:dateAx>
        <c:axId val="359412360"/>
        <c:scaling>
          <c:orientation val="minMax"/>
        </c:scaling>
        <c:delete val="1"/>
        <c:axPos val="b"/>
        <c:numFmt formatCode="&quot;H&quot;yy" sourceLinked="1"/>
        <c:majorTickMark val="none"/>
        <c:minorTickMark val="none"/>
        <c:tickLblPos val="none"/>
        <c:crossAx val="359414320"/>
        <c:crosses val="autoZero"/>
        <c:auto val="1"/>
        <c:lblOffset val="100"/>
        <c:baseTimeUnit val="years"/>
      </c:dateAx>
      <c:valAx>
        <c:axId val="35941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41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415.46</c:v>
                </c:pt>
                <c:pt idx="1">
                  <c:v>344.14</c:v>
                </c:pt>
                <c:pt idx="2">
                  <c:v>614.86</c:v>
                </c:pt>
                <c:pt idx="3">
                  <c:v>637.05999999999995</c:v>
                </c:pt>
                <c:pt idx="4">
                  <c:v>536.84</c:v>
                </c:pt>
              </c:numCache>
            </c:numRef>
          </c:val>
          <c:extLst xmlns:c16r2="http://schemas.microsoft.com/office/drawing/2015/06/chart">
            <c:ext xmlns:c16="http://schemas.microsoft.com/office/drawing/2014/chart" uri="{C3380CC4-5D6E-409C-BE32-E72D297353CC}">
              <c16:uniqueId val="{00000000-B922-4614-B630-DF137C75CF3B}"/>
            </c:ext>
          </c:extLst>
        </c:ser>
        <c:dLbls>
          <c:showLegendKey val="0"/>
          <c:showVal val="0"/>
          <c:showCatName val="0"/>
          <c:showSerName val="0"/>
          <c:showPercent val="0"/>
          <c:showBubbleSize val="0"/>
        </c:dLbls>
        <c:gapWidth val="150"/>
        <c:axId val="359411576"/>
        <c:axId val="35941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xmlns:c16r2="http://schemas.microsoft.com/office/drawing/2015/06/chart">
            <c:ext xmlns:c16="http://schemas.microsoft.com/office/drawing/2014/chart" uri="{C3380CC4-5D6E-409C-BE32-E72D297353CC}">
              <c16:uniqueId val="{00000001-B922-4614-B630-DF137C75CF3B}"/>
            </c:ext>
          </c:extLst>
        </c:ser>
        <c:dLbls>
          <c:showLegendKey val="0"/>
          <c:showVal val="0"/>
          <c:showCatName val="0"/>
          <c:showSerName val="0"/>
          <c:showPercent val="0"/>
          <c:showBubbleSize val="0"/>
        </c:dLbls>
        <c:marker val="1"/>
        <c:smooth val="0"/>
        <c:axId val="359411576"/>
        <c:axId val="359411184"/>
      </c:lineChart>
      <c:dateAx>
        <c:axId val="359411576"/>
        <c:scaling>
          <c:orientation val="minMax"/>
        </c:scaling>
        <c:delete val="1"/>
        <c:axPos val="b"/>
        <c:numFmt formatCode="&quot;H&quot;yy" sourceLinked="1"/>
        <c:majorTickMark val="none"/>
        <c:minorTickMark val="none"/>
        <c:tickLblPos val="none"/>
        <c:crossAx val="359411184"/>
        <c:crosses val="autoZero"/>
        <c:auto val="1"/>
        <c:lblOffset val="100"/>
        <c:baseTimeUnit val="years"/>
      </c:dateAx>
      <c:valAx>
        <c:axId val="35941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41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488.3</c:v>
                </c:pt>
                <c:pt idx="1">
                  <c:v>614.04</c:v>
                </c:pt>
                <c:pt idx="2">
                  <c:v>727.04</c:v>
                </c:pt>
                <c:pt idx="3">
                  <c:v>744.37</c:v>
                </c:pt>
                <c:pt idx="4">
                  <c:v>738.33</c:v>
                </c:pt>
              </c:numCache>
            </c:numRef>
          </c:val>
          <c:extLst xmlns:c16r2="http://schemas.microsoft.com/office/drawing/2015/06/chart">
            <c:ext xmlns:c16="http://schemas.microsoft.com/office/drawing/2014/chart" uri="{C3380CC4-5D6E-409C-BE32-E72D297353CC}">
              <c16:uniqueId val="{00000000-D441-4531-AF31-5877B5737074}"/>
            </c:ext>
          </c:extLst>
        </c:ser>
        <c:dLbls>
          <c:showLegendKey val="0"/>
          <c:showVal val="0"/>
          <c:showCatName val="0"/>
          <c:showSerName val="0"/>
          <c:showPercent val="0"/>
          <c:showBubbleSize val="0"/>
        </c:dLbls>
        <c:gapWidth val="150"/>
        <c:axId val="359413928"/>
        <c:axId val="35941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xmlns:c16r2="http://schemas.microsoft.com/office/drawing/2015/06/chart">
            <c:ext xmlns:c16="http://schemas.microsoft.com/office/drawing/2014/chart" uri="{C3380CC4-5D6E-409C-BE32-E72D297353CC}">
              <c16:uniqueId val="{00000001-D441-4531-AF31-5877B5737074}"/>
            </c:ext>
          </c:extLst>
        </c:ser>
        <c:dLbls>
          <c:showLegendKey val="0"/>
          <c:showVal val="0"/>
          <c:showCatName val="0"/>
          <c:showSerName val="0"/>
          <c:showPercent val="0"/>
          <c:showBubbleSize val="0"/>
        </c:dLbls>
        <c:marker val="1"/>
        <c:smooth val="0"/>
        <c:axId val="359413928"/>
        <c:axId val="359413536"/>
      </c:lineChart>
      <c:dateAx>
        <c:axId val="359413928"/>
        <c:scaling>
          <c:orientation val="minMax"/>
        </c:scaling>
        <c:delete val="1"/>
        <c:axPos val="b"/>
        <c:numFmt formatCode="&quot;H&quot;yy" sourceLinked="1"/>
        <c:majorTickMark val="none"/>
        <c:minorTickMark val="none"/>
        <c:tickLblPos val="none"/>
        <c:crossAx val="359413536"/>
        <c:crosses val="autoZero"/>
        <c:auto val="1"/>
        <c:lblOffset val="100"/>
        <c:baseTimeUnit val="years"/>
      </c:dateAx>
      <c:valAx>
        <c:axId val="35941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41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104.42</c:v>
                </c:pt>
                <c:pt idx="1">
                  <c:v>112.09</c:v>
                </c:pt>
                <c:pt idx="2">
                  <c:v>114.22</c:v>
                </c:pt>
                <c:pt idx="3">
                  <c:v>106.34</c:v>
                </c:pt>
                <c:pt idx="4">
                  <c:v>97.92</c:v>
                </c:pt>
              </c:numCache>
            </c:numRef>
          </c:val>
          <c:extLst xmlns:c16r2="http://schemas.microsoft.com/office/drawing/2015/06/chart">
            <c:ext xmlns:c16="http://schemas.microsoft.com/office/drawing/2014/chart" uri="{C3380CC4-5D6E-409C-BE32-E72D297353CC}">
              <c16:uniqueId val="{00000000-8AA0-417E-BEE9-E3DC900B5EB1}"/>
            </c:ext>
          </c:extLst>
        </c:ser>
        <c:dLbls>
          <c:showLegendKey val="0"/>
          <c:showVal val="0"/>
          <c:showCatName val="0"/>
          <c:showSerName val="0"/>
          <c:showPercent val="0"/>
          <c:showBubbleSize val="0"/>
        </c:dLbls>
        <c:gapWidth val="150"/>
        <c:axId val="359408832"/>
        <c:axId val="35940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xmlns:c16r2="http://schemas.microsoft.com/office/drawing/2015/06/chart">
            <c:ext xmlns:c16="http://schemas.microsoft.com/office/drawing/2014/chart" uri="{C3380CC4-5D6E-409C-BE32-E72D297353CC}">
              <c16:uniqueId val="{00000001-8AA0-417E-BEE9-E3DC900B5EB1}"/>
            </c:ext>
          </c:extLst>
        </c:ser>
        <c:dLbls>
          <c:showLegendKey val="0"/>
          <c:showVal val="0"/>
          <c:showCatName val="0"/>
          <c:showSerName val="0"/>
          <c:showPercent val="0"/>
          <c:showBubbleSize val="0"/>
        </c:dLbls>
        <c:marker val="1"/>
        <c:smooth val="0"/>
        <c:axId val="359408832"/>
        <c:axId val="359408048"/>
      </c:lineChart>
      <c:dateAx>
        <c:axId val="359408832"/>
        <c:scaling>
          <c:orientation val="minMax"/>
        </c:scaling>
        <c:delete val="1"/>
        <c:axPos val="b"/>
        <c:numFmt formatCode="&quot;H&quot;yy" sourceLinked="1"/>
        <c:majorTickMark val="none"/>
        <c:minorTickMark val="none"/>
        <c:tickLblPos val="none"/>
        <c:crossAx val="359408048"/>
        <c:crosses val="autoZero"/>
        <c:auto val="1"/>
        <c:lblOffset val="100"/>
        <c:baseTimeUnit val="years"/>
      </c:dateAx>
      <c:valAx>
        <c:axId val="35940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152.83000000000001</c:v>
                </c:pt>
                <c:pt idx="1">
                  <c:v>144.83000000000001</c:v>
                </c:pt>
                <c:pt idx="2">
                  <c:v>142.29</c:v>
                </c:pt>
                <c:pt idx="3">
                  <c:v>153.36000000000001</c:v>
                </c:pt>
                <c:pt idx="4">
                  <c:v>167.36</c:v>
                </c:pt>
              </c:numCache>
            </c:numRef>
          </c:val>
          <c:extLst xmlns:c16r2="http://schemas.microsoft.com/office/drawing/2015/06/chart">
            <c:ext xmlns:c16="http://schemas.microsoft.com/office/drawing/2014/chart" uri="{C3380CC4-5D6E-409C-BE32-E72D297353CC}">
              <c16:uniqueId val="{00000000-D0B2-4C14-81E4-22C076EEA6D8}"/>
            </c:ext>
          </c:extLst>
        </c:ser>
        <c:dLbls>
          <c:showLegendKey val="0"/>
          <c:showVal val="0"/>
          <c:showCatName val="0"/>
          <c:showSerName val="0"/>
          <c:showPercent val="0"/>
          <c:showBubbleSize val="0"/>
        </c:dLbls>
        <c:gapWidth val="150"/>
        <c:axId val="359408440"/>
        <c:axId val="35940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xmlns:c16r2="http://schemas.microsoft.com/office/drawing/2015/06/chart">
            <c:ext xmlns:c16="http://schemas.microsoft.com/office/drawing/2014/chart" uri="{C3380CC4-5D6E-409C-BE32-E72D297353CC}">
              <c16:uniqueId val="{00000001-D0B2-4C14-81E4-22C076EEA6D8}"/>
            </c:ext>
          </c:extLst>
        </c:ser>
        <c:dLbls>
          <c:showLegendKey val="0"/>
          <c:showVal val="0"/>
          <c:showCatName val="0"/>
          <c:showSerName val="0"/>
          <c:showPercent val="0"/>
          <c:showBubbleSize val="0"/>
        </c:dLbls>
        <c:marker val="1"/>
        <c:smooth val="0"/>
        <c:axId val="359408440"/>
        <c:axId val="359409224"/>
      </c:lineChart>
      <c:dateAx>
        <c:axId val="359408440"/>
        <c:scaling>
          <c:orientation val="minMax"/>
        </c:scaling>
        <c:delete val="1"/>
        <c:axPos val="b"/>
        <c:numFmt formatCode="&quot;H&quot;yy" sourceLinked="1"/>
        <c:majorTickMark val="none"/>
        <c:minorTickMark val="none"/>
        <c:tickLblPos val="none"/>
        <c:crossAx val="359409224"/>
        <c:crosses val="autoZero"/>
        <c:auto val="1"/>
        <c:lblOffset val="100"/>
        <c:baseTimeUnit val="years"/>
      </c:dateAx>
      <c:valAx>
        <c:axId val="3594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0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太地町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2891</v>
      </c>
      <c r="AM8" s="45"/>
      <c r="AN8" s="45"/>
      <c r="AO8" s="45"/>
      <c r="AP8" s="45"/>
      <c r="AQ8" s="45"/>
      <c r="AR8" s="45"/>
      <c r="AS8" s="45"/>
      <c r="AT8" s="46">
        <f>データ!$S$6</f>
        <v>5.81</v>
      </c>
      <c r="AU8" s="47"/>
      <c r="AV8" s="47"/>
      <c r="AW8" s="47"/>
      <c r="AX8" s="47"/>
      <c r="AY8" s="47"/>
      <c r="AZ8" s="47"/>
      <c r="BA8" s="47"/>
      <c r="BB8" s="48">
        <f>データ!$T$6</f>
        <v>497.59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57.18</v>
      </c>
      <c r="J10" s="47"/>
      <c r="K10" s="47"/>
      <c r="L10" s="47"/>
      <c r="M10" s="47"/>
      <c r="N10" s="47"/>
      <c r="O10" s="81"/>
      <c r="P10" s="48">
        <f>データ!$P$6</f>
        <v>100</v>
      </c>
      <c r="Q10" s="48"/>
      <c r="R10" s="48"/>
      <c r="S10" s="48"/>
      <c r="T10" s="48"/>
      <c r="U10" s="48"/>
      <c r="V10" s="48"/>
      <c r="W10" s="45">
        <f>データ!$Q$6</f>
        <v>2910</v>
      </c>
      <c r="X10" s="45"/>
      <c r="Y10" s="45"/>
      <c r="Z10" s="45"/>
      <c r="AA10" s="45"/>
      <c r="AB10" s="45"/>
      <c r="AC10" s="45"/>
      <c r="AD10" s="2"/>
      <c r="AE10" s="2"/>
      <c r="AF10" s="2"/>
      <c r="AG10" s="2"/>
      <c r="AH10" s="2"/>
      <c r="AI10" s="2"/>
      <c r="AJ10" s="2"/>
      <c r="AK10" s="2"/>
      <c r="AL10" s="45">
        <f>データ!$U$6</f>
        <v>2881</v>
      </c>
      <c r="AM10" s="45"/>
      <c r="AN10" s="45"/>
      <c r="AO10" s="45"/>
      <c r="AP10" s="45"/>
      <c r="AQ10" s="45"/>
      <c r="AR10" s="45"/>
      <c r="AS10" s="45"/>
      <c r="AT10" s="46">
        <f>データ!$V$6</f>
        <v>3.14</v>
      </c>
      <c r="AU10" s="47"/>
      <c r="AV10" s="47"/>
      <c r="AW10" s="47"/>
      <c r="AX10" s="47"/>
      <c r="AY10" s="47"/>
      <c r="AZ10" s="47"/>
      <c r="BA10" s="47"/>
      <c r="BB10" s="48">
        <f>データ!$W$6</f>
        <v>917.52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113</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oB4gxIQwyL8oPmhnztC4iHkwthpNYrlnetCdLs66/nD63fGaDaSxApL9UIkCtTA6r0IIS5QLzi7MyUbyVO6u/w==" saltValue="tK9bbOFXDAKNQl0gv1nm0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304221</v>
      </c>
      <c r="D6" s="20">
        <f t="shared" si="3"/>
        <v>46</v>
      </c>
      <c r="E6" s="20">
        <f t="shared" si="3"/>
        <v>1</v>
      </c>
      <c r="F6" s="20">
        <f t="shared" si="3"/>
        <v>0</v>
      </c>
      <c r="G6" s="20">
        <f t="shared" si="3"/>
        <v>5</v>
      </c>
      <c r="H6" s="20" t="str">
        <f t="shared" si="3"/>
        <v>和歌山県　太地町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57.18</v>
      </c>
      <c r="P6" s="21">
        <f t="shared" si="3"/>
        <v>100</v>
      </c>
      <c r="Q6" s="21">
        <f t="shared" si="3"/>
        <v>2910</v>
      </c>
      <c r="R6" s="21">
        <f t="shared" si="3"/>
        <v>2891</v>
      </c>
      <c r="S6" s="21">
        <f t="shared" si="3"/>
        <v>5.81</v>
      </c>
      <c r="T6" s="21">
        <f t="shared" si="3"/>
        <v>497.59</v>
      </c>
      <c r="U6" s="21">
        <f t="shared" si="3"/>
        <v>2881</v>
      </c>
      <c r="V6" s="21">
        <f t="shared" si="3"/>
        <v>3.14</v>
      </c>
      <c r="W6" s="21">
        <f t="shared" si="3"/>
        <v>917.52</v>
      </c>
      <c r="X6" s="22">
        <f>IF(X7="",NA(),X7)</f>
        <v>104.78</v>
      </c>
      <c r="Y6" s="22">
        <f t="shared" ref="Y6:AG6" si="4">IF(Y7="",NA(),Y7)</f>
        <v>112.86</v>
      </c>
      <c r="Z6" s="22">
        <f t="shared" si="4"/>
        <v>119.7</v>
      </c>
      <c r="AA6" s="22">
        <f t="shared" si="4"/>
        <v>106.9</v>
      </c>
      <c r="AB6" s="22">
        <f t="shared" si="4"/>
        <v>102.98</v>
      </c>
      <c r="AC6" s="22">
        <f t="shared" si="4"/>
        <v>109.77</v>
      </c>
      <c r="AD6" s="22">
        <f t="shared" si="4"/>
        <v>105.45</v>
      </c>
      <c r="AE6" s="22">
        <f t="shared" si="4"/>
        <v>103.82</v>
      </c>
      <c r="AF6" s="22">
        <f t="shared" si="4"/>
        <v>105.75</v>
      </c>
      <c r="AG6" s="22">
        <f t="shared" si="4"/>
        <v>105.52</v>
      </c>
      <c r="AH6" s="21" t="str">
        <f>IF(AH7="","",IF(AH7="-","【-】","【"&amp;SUBSTITUTE(TEXT(AH7,"#,##0.00"),"-","△")&amp;"】"))</f>
        <v>【104.96】</v>
      </c>
      <c r="AI6" s="21">
        <f>IF(AI7="",NA(),AI7)</f>
        <v>0</v>
      </c>
      <c r="AJ6" s="21">
        <f t="shared" ref="AJ6:AR6" si="5">IF(AJ7="",NA(),AJ7)</f>
        <v>0</v>
      </c>
      <c r="AK6" s="21">
        <f t="shared" si="5"/>
        <v>0</v>
      </c>
      <c r="AL6" s="21">
        <f t="shared" si="5"/>
        <v>0</v>
      </c>
      <c r="AM6" s="21">
        <f t="shared" si="5"/>
        <v>0</v>
      </c>
      <c r="AN6" s="22">
        <f t="shared" si="5"/>
        <v>4.96</v>
      </c>
      <c r="AO6" s="22">
        <f t="shared" si="5"/>
        <v>29.38</v>
      </c>
      <c r="AP6" s="22">
        <f t="shared" si="5"/>
        <v>31.54</v>
      </c>
      <c r="AQ6" s="22">
        <f t="shared" si="5"/>
        <v>31.15</v>
      </c>
      <c r="AR6" s="22">
        <f t="shared" si="5"/>
        <v>30.01</v>
      </c>
      <c r="AS6" s="21" t="str">
        <f>IF(AS7="","",IF(AS7="-","【-】","【"&amp;SUBSTITUTE(TEXT(AS7,"#,##0.00"),"-","△")&amp;"】"))</f>
        <v>【30.67】</v>
      </c>
      <c r="AT6" s="22">
        <f>IF(AT7="",NA(),AT7)</f>
        <v>415.46</v>
      </c>
      <c r="AU6" s="22">
        <f t="shared" ref="AU6:BC6" si="6">IF(AU7="",NA(),AU7)</f>
        <v>344.14</v>
      </c>
      <c r="AV6" s="22">
        <f t="shared" si="6"/>
        <v>614.86</v>
      </c>
      <c r="AW6" s="22">
        <f t="shared" si="6"/>
        <v>637.05999999999995</v>
      </c>
      <c r="AX6" s="22">
        <f t="shared" si="6"/>
        <v>536.84</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488.3</v>
      </c>
      <c r="BF6" s="22">
        <f t="shared" ref="BF6:BN6" si="7">IF(BF7="",NA(),BF7)</f>
        <v>614.04</v>
      </c>
      <c r="BG6" s="22">
        <f t="shared" si="7"/>
        <v>727.04</v>
      </c>
      <c r="BH6" s="22">
        <f t="shared" si="7"/>
        <v>744.37</v>
      </c>
      <c r="BI6" s="22">
        <f t="shared" si="7"/>
        <v>738.33</v>
      </c>
      <c r="BJ6" s="22">
        <f t="shared" si="7"/>
        <v>651.9</v>
      </c>
      <c r="BK6" s="22">
        <f t="shared" si="7"/>
        <v>698.55</v>
      </c>
      <c r="BL6" s="22">
        <f t="shared" si="7"/>
        <v>970.36</v>
      </c>
      <c r="BM6" s="22">
        <f t="shared" si="7"/>
        <v>940.22</v>
      </c>
      <c r="BN6" s="22">
        <f t="shared" si="7"/>
        <v>922.05</v>
      </c>
      <c r="BO6" s="21" t="str">
        <f>IF(BO7="","",IF(BO7="-","【-】","【"&amp;SUBSTITUTE(TEXT(BO7,"#,##0.00"),"-","△")&amp;"】"))</f>
        <v>【1,090.93】</v>
      </c>
      <c r="BP6" s="22">
        <f>IF(BP7="",NA(),BP7)</f>
        <v>104.42</v>
      </c>
      <c r="BQ6" s="22">
        <f t="shared" ref="BQ6:BY6" si="8">IF(BQ7="",NA(),BQ7)</f>
        <v>112.09</v>
      </c>
      <c r="BR6" s="22">
        <f t="shared" si="8"/>
        <v>114.22</v>
      </c>
      <c r="BS6" s="22">
        <f t="shared" si="8"/>
        <v>106.34</v>
      </c>
      <c r="BT6" s="22">
        <f t="shared" si="8"/>
        <v>97.92</v>
      </c>
      <c r="BU6" s="22">
        <f t="shared" si="8"/>
        <v>75.28</v>
      </c>
      <c r="BV6" s="22">
        <f t="shared" si="8"/>
        <v>73.7</v>
      </c>
      <c r="BW6" s="22">
        <f t="shared" si="8"/>
        <v>64.52</v>
      </c>
      <c r="BX6" s="22">
        <f t="shared" si="8"/>
        <v>66.8</v>
      </c>
      <c r="BY6" s="22">
        <f t="shared" si="8"/>
        <v>64.39</v>
      </c>
      <c r="BZ6" s="21" t="str">
        <f>IF(BZ7="","",IF(BZ7="-","【-】","【"&amp;SUBSTITUTE(TEXT(BZ7,"#,##0.00"),"-","△")&amp;"】"))</f>
        <v>【58.61】</v>
      </c>
      <c r="CA6" s="22">
        <f>IF(CA7="",NA(),CA7)</f>
        <v>152.83000000000001</v>
      </c>
      <c r="CB6" s="22">
        <f t="shared" ref="CB6:CJ6" si="9">IF(CB7="",NA(),CB7)</f>
        <v>144.83000000000001</v>
      </c>
      <c r="CC6" s="22">
        <f t="shared" si="9"/>
        <v>142.29</v>
      </c>
      <c r="CD6" s="22">
        <f t="shared" si="9"/>
        <v>153.36000000000001</v>
      </c>
      <c r="CE6" s="22">
        <f t="shared" si="9"/>
        <v>167.36</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64.17</v>
      </c>
      <c r="CM6" s="22">
        <f t="shared" ref="CM6:CU6" si="10">IF(CM7="",NA(),CM7)</f>
        <v>61.51</v>
      </c>
      <c r="CN6" s="22">
        <f t="shared" si="10"/>
        <v>54.76</v>
      </c>
      <c r="CO6" s="22">
        <f t="shared" si="10"/>
        <v>59.52</v>
      </c>
      <c r="CP6" s="22">
        <f t="shared" si="10"/>
        <v>56.1</v>
      </c>
      <c r="CQ6" s="22">
        <f t="shared" si="10"/>
        <v>45.73</v>
      </c>
      <c r="CR6" s="22">
        <f t="shared" si="10"/>
        <v>49.01</v>
      </c>
      <c r="CS6" s="22">
        <f t="shared" si="10"/>
        <v>48.86</v>
      </c>
      <c r="CT6" s="22">
        <f t="shared" si="10"/>
        <v>49</v>
      </c>
      <c r="CU6" s="22">
        <f t="shared" si="10"/>
        <v>50.07</v>
      </c>
      <c r="CV6" s="21" t="str">
        <f>IF(CV7="","",IF(CV7="-","【-】","【"&amp;SUBSTITUTE(TEXT(CV7,"#,##0.00"),"-","△")&amp;"】"))</f>
        <v>【52.36】</v>
      </c>
      <c r="CW6" s="22">
        <f>IF(CW7="",NA(),CW7)</f>
        <v>56.48</v>
      </c>
      <c r="CX6" s="22">
        <f t="shared" ref="CX6:DF6" si="11">IF(CX7="",NA(),CX7)</f>
        <v>56.57</v>
      </c>
      <c r="CY6" s="22">
        <f t="shared" si="11"/>
        <v>61.57</v>
      </c>
      <c r="CZ6" s="22">
        <f t="shared" si="11"/>
        <v>55.19</v>
      </c>
      <c r="DA6" s="22">
        <f t="shared" si="11"/>
        <v>56.58</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36.92</v>
      </c>
      <c r="DI6" s="22">
        <f t="shared" ref="DI6:DQ6" si="12">IF(DI7="",NA(),DI7)</f>
        <v>39.01</v>
      </c>
      <c r="DJ6" s="22">
        <f t="shared" si="12"/>
        <v>32.03</v>
      </c>
      <c r="DK6" s="22">
        <f t="shared" si="12"/>
        <v>32.46</v>
      </c>
      <c r="DL6" s="22">
        <f t="shared" si="12"/>
        <v>34.93</v>
      </c>
      <c r="DM6" s="22">
        <f t="shared" si="12"/>
        <v>46.28</v>
      </c>
      <c r="DN6" s="22">
        <f t="shared" si="12"/>
        <v>49.34</v>
      </c>
      <c r="DO6" s="22">
        <f t="shared" si="12"/>
        <v>39.409999999999997</v>
      </c>
      <c r="DP6" s="22">
        <f t="shared" si="12"/>
        <v>41.18</v>
      </c>
      <c r="DQ6" s="22">
        <f t="shared" si="12"/>
        <v>42.98</v>
      </c>
      <c r="DR6" s="21" t="str">
        <f>IF(DR7="","",IF(DR7="-","【-】","【"&amp;SUBSTITUTE(TEXT(DR7,"#,##0.00"),"-","△")&amp;"】"))</f>
        <v>【39.30】</v>
      </c>
      <c r="DS6" s="22">
        <f>IF(DS7="",NA(),DS7)</f>
        <v>4.49</v>
      </c>
      <c r="DT6" s="22">
        <f t="shared" ref="DT6:EB6" si="13">IF(DT7="",NA(),DT7)</f>
        <v>4.49</v>
      </c>
      <c r="DU6" s="22">
        <f t="shared" si="13"/>
        <v>4.3899999999999997</v>
      </c>
      <c r="DV6" s="22">
        <f t="shared" si="13"/>
        <v>4.3899999999999997</v>
      </c>
      <c r="DW6" s="22">
        <f t="shared" si="13"/>
        <v>4.3899999999999997</v>
      </c>
      <c r="DX6" s="22">
        <f t="shared" si="13"/>
        <v>18.03</v>
      </c>
      <c r="DY6" s="22">
        <f t="shared" si="13"/>
        <v>22.75</v>
      </c>
      <c r="DZ6" s="22">
        <f t="shared" si="13"/>
        <v>20.97</v>
      </c>
      <c r="EA6" s="22">
        <f t="shared" si="13"/>
        <v>21.65</v>
      </c>
      <c r="EB6" s="22">
        <f t="shared" si="13"/>
        <v>23.24</v>
      </c>
      <c r="EC6" s="21" t="str">
        <f>IF(EC7="","",IF(EC7="-","【-】","【"&amp;SUBSTITUTE(TEXT(EC7,"#,##0.00"),"-","△")&amp;"】"))</f>
        <v>【18.76】</v>
      </c>
      <c r="ED6" s="21">
        <f>IF(ED7="",NA(),ED7)</f>
        <v>0</v>
      </c>
      <c r="EE6" s="21">
        <f t="shared" ref="EE6:EM6" si="14">IF(EE7="",NA(),EE7)</f>
        <v>0</v>
      </c>
      <c r="EF6" s="22">
        <f t="shared" si="14"/>
        <v>1.32</v>
      </c>
      <c r="EG6" s="22">
        <f t="shared" si="14"/>
        <v>0.3</v>
      </c>
      <c r="EH6" s="21">
        <f t="shared" si="14"/>
        <v>0</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304221</v>
      </c>
      <c r="D7" s="24">
        <v>46</v>
      </c>
      <c r="E7" s="24">
        <v>1</v>
      </c>
      <c r="F7" s="24">
        <v>0</v>
      </c>
      <c r="G7" s="24">
        <v>5</v>
      </c>
      <c r="H7" s="24" t="s">
        <v>93</v>
      </c>
      <c r="I7" s="24" t="s">
        <v>94</v>
      </c>
      <c r="J7" s="24" t="s">
        <v>95</v>
      </c>
      <c r="K7" s="24" t="s">
        <v>96</v>
      </c>
      <c r="L7" s="24" t="s">
        <v>97</v>
      </c>
      <c r="M7" s="24" t="s">
        <v>98</v>
      </c>
      <c r="N7" s="25" t="s">
        <v>99</v>
      </c>
      <c r="O7" s="25">
        <v>57.18</v>
      </c>
      <c r="P7" s="25">
        <v>100</v>
      </c>
      <c r="Q7" s="25">
        <v>2910</v>
      </c>
      <c r="R7" s="25">
        <v>2891</v>
      </c>
      <c r="S7" s="25">
        <v>5.81</v>
      </c>
      <c r="T7" s="25">
        <v>497.59</v>
      </c>
      <c r="U7" s="25">
        <v>2881</v>
      </c>
      <c r="V7" s="25">
        <v>3.14</v>
      </c>
      <c r="W7" s="25">
        <v>917.52</v>
      </c>
      <c r="X7" s="25">
        <v>104.78</v>
      </c>
      <c r="Y7" s="25">
        <v>112.86</v>
      </c>
      <c r="Z7" s="25">
        <v>119.7</v>
      </c>
      <c r="AA7" s="25">
        <v>106.9</v>
      </c>
      <c r="AB7" s="25">
        <v>102.98</v>
      </c>
      <c r="AC7" s="25">
        <v>109.77</v>
      </c>
      <c r="AD7" s="25">
        <v>105.45</v>
      </c>
      <c r="AE7" s="25">
        <v>103.82</v>
      </c>
      <c r="AF7" s="25">
        <v>105.75</v>
      </c>
      <c r="AG7" s="25">
        <v>105.52</v>
      </c>
      <c r="AH7" s="25">
        <v>104.96</v>
      </c>
      <c r="AI7" s="25">
        <v>0</v>
      </c>
      <c r="AJ7" s="25">
        <v>0</v>
      </c>
      <c r="AK7" s="25">
        <v>0</v>
      </c>
      <c r="AL7" s="25">
        <v>0</v>
      </c>
      <c r="AM7" s="25">
        <v>0</v>
      </c>
      <c r="AN7" s="25">
        <v>4.96</v>
      </c>
      <c r="AO7" s="25">
        <v>29.38</v>
      </c>
      <c r="AP7" s="25">
        <v>31.54</v>
      </c>
      <c r="AQ7" s="25">
        <v>31.15</v>
      </c>
      <c r="AR7" s="25">
        <v>30.01</v>
      </c>
      <c r="AS7" s="25">
        <v>30.67</v>
      </c>
      <c r="AT7" s="25">
        <v>415.46</v>
      </c>
      <c r="AU7" s="25">
        <v>344.14</v>
      </c>
      <c r="AV7" s="25">
        <v>614.86</v>
      </c>
      <c r="AW7" s="25">
        <v>637.05999999999995</v>
      </c>
      <c r="AX7" s="25">
        <v>536.84</v>
      </c>
      <c r="AY7" s="25">
        <v>563.05999999999995</v>
      </c>
      <c r="AZ7" s="25">
        <v>413.82</v>
      </c>
      <c r="BA7" s="25">
        <v>302.22000000000003</v>
      </c>
      <c r="BB7" s="25">
        <v>263.45</v>
      </c>
      <c r="BC7" s="25">
        <v>249.43</v>
      </c>
      <c r="BD7" s="25">
        <v>195.24</v>
      </c>
      <c r="BE7" s="25">
        <v>488.3</v>
      </c>
      <c r="BF7" s="25">
        <v>614.04</v>
      </c>
      <c r="BG7" s="25">
        <v>727.04</v>
      </c>
      <c r="BH7" s="25">
        <v>744.37</v>
      </c>
      <c r="BI7" s="25">
        <v>738.33</v>
      </c>
      <c r="BJ7" s="25">
        <v>651.9</v>
      </c>
      <c r="BK7" s="25">
        <v>698.55</v>
      </c>
      <c r="BL7" s="25">
        <v>970.36</v>
      </c>
      <c r="BM7" s="25">
        <v>940.22</v>
      </c>
      <c r="BN7" s="25">
        <v>922.05</v>
      </c>
      <c r="BO7" s="25">
        <v>1090.93</v>
      </c>
      <c r="BP7" s="25">
        <v>104.42</v>
      </c>
      <c r="BQ7" s="25">
        <v>112.09</v>
      </c>
      <c r="BR7" s="25">
        <v>114.22</v>
      </c>
      <c r="BS7" s="25">
        <v>106.34</v>
      </c>
      <c r="BT7" s="25">
        <v>97.92</v>
      </c>
      <c r="BU7" s="25">
        <v>75.28</v>
      </c>
      <c r="BV7" s="25">
        <v>73.7</v>
      </c>
      <c r="BW7" s="25">
        <v>64.52</v>
      </c>
      <c r="BX7" s="25">
        <v>66.8</v>
      </c>
      <c r="BY7" s="25">
        <v>64.39</v>
      </c>
      <c r="BZ7" s="25">
        <v>58.61</v>
      </c>
      <c r="CA7" s="25">
        <v>152.83000000000001</v>
      </c>
      <c r="CB7" s="25">
        <v>144.83000000000001</v>
      </c>
      <c r="CC7" s="25">
        <v>142.29</v>
      </c>
      <c r="CD7" s="25">
        <v>153.36000000000001</v>
      </c>
      <c r="CE7" s="25">
        <v>167.36</v>
      </c>
      <c r="CF7" s="25">
        <v>255.35</v>
      </c>
      <c r="CG7" s="25">
        <v>261.02</v>
      </c>
      <c r="CH7" s="25">
        <v>270.68</v>
      </c>
      <c r="CI7" s="25">
        <v>268.88</v>
      </c>
      <c r="CJ7" s="25">
        <v>258.89999999999998</v>
      </c>
      <c r="CK7" s="25">
        <v>274.97000000000003</v>
      </c>
      <c r="CL7" s="25">
        <v>64.17</v>
      </c>
      <c r="CM7" s="25">
        <v>61.51</v>
      </c>
      <c r="CN7" s="25">
        <v>54.76</v>
      </c>
      <c r="CO7" s="25">
        <v>59.52</v>
      </c>
      <c r="CP7" s="25">
        <v>56.1</v>
      </c>
      <c r="CQ7" s="25">
        <v>45.73</v>
      </c>
      <c r="CR7" s="25">
        <v>49.01</v>
      </c>
      <c r="CS7" s="25">
        <v>48.86</v>
      </c>
      <c r="CT7" s="25">
        <v>49</v>
      </c>
      <c r="CU7" s="25">
        <v>50.07</v>
      </c>
      <c r="CV7" s="25">
        <v>52.36</v>
      </c>
      <c r="CW7" s="25">
        <v>56.48</v>
      </c>
      <c r="CX7" s="25">
        <v>56.57</v>
      </c>
      <c r="CY7" s="25">
        <v>61.57</v>
      </c>
      <c r="CZ7" s="25">
        <v>55.19</v>
      </c>
      <c r="DA7" s="25">
        <v>56.58</v>
      </c>
      <c r="DB7" s="25">
        <v>80.25</v>
      </c>
      <c r="DC7" s="25">
        <v>76.569999999999993</v>
      </c>
      <c r="DD7" s="25">
        <v>76.48</v>
      </c>
      <c r="DE7" s="25">
        <v>75.64</v>
      </c>
      <c r="DF7" s="25">
        <v>75.7</v>
      </c>
      <c r="DG7" s="25">
        <v>73.88</v>
      </c>
      <c r="DH7" s="25">
        <v>36.92</v>
      </c>
      <c r="DI7" s="25">
        <v>39.01</v>
      </c>
      <c r="DJ7" s="25">
        <v>32.03</v>
      </c>
      <c r="DK7" s="25">
        <v>32.46</v>
      </c>
      <c r="DL7" s="25">
        <v>34.93</v>
      </c>
      <c r="DM7" s="25">
        <v>46.28</v>
      </c>
      <c r="DN7" s="25">
        <v>49.34</v>
      </c>
      <c r="DO7" s="25">
        <v>39.409999999999997</v>
      </c>
      <c r="DP7" s="25">
        <v>41.18</v>
      </c>
      <c r="DQ7" s="25">
        <v>42.98</v>
      </c>
      <c r="DR7" s="25">
        <v>39.299999999999997</v>
      </c>
      <c r="DS7" s="25">
        <v>4.49</v>
      </c>
      <c r="DT7" s="25">
        <v>4.49</v>
      </c>
      <c r="DU7" s="25">
        <v>4.3899999999999997</v>
      </c>
      <c r="DV7" s="25">
        <v>4.3899999999999997</v>
      </c>
      <c r="DW7" s="25">
        <v>4.3899999999999997</v>
      </c>
      <c r="DX7" s="25">
        <v>18.03</v>
      </c>
      <c r="DY7" s="25">
        <v>22.75</v>
      </c>
      <c r="DZ7" s="25">
        <v>20.97</v>
      </c>
      <c r="EA7" s="25">
        <v>21.65</v>
      </c>
      <c r="EB7" s="25">
        <v>23.24</v>
      </c>
      <c r="EC7" s="25">
        <v>18.760000000000002</v>
      </c>
      <c r="ED7" s="25">
        <v>0</v>
      </c>
      <c r="EE7" s="25">
        <v>0</v>
      </c>
      <c r="EF7" s="25">
        <v>1.32</v>
      </c>
      <c r="EG7" s="25">
        <v>0.3</v>
      </c>
      <c r="EH7" s="25">
        <v>0</v>
      </c>
      <c r="EI7" s="25">
        <v>0.46</v>
      </c>
      <c r="EJ7" s="25">
        <v>0.43</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2024-02-05T12:16:19Z</cp:lastPrinted>
  <dcterms:created xsi:type="dcterms:W3CDTF">2023-12-05T00:58:30Z</dcterms:created>
  <dcterms:modified xsi:type="dcterms:W3CDTF">2024-02-09T07:16:37Z</dcterms:modified>
  <cp:category/>
</cp:coreProperties>
</file>