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2102053\Desktop\公営企業に係る経営比較分析表（令和４年度決算）の分析等について\提出ファイル\"/>
    </mc:Choice>
  </mc:AlternateContent>
  <xr:revisionPtr revIDLastSave="0" documentId="13_ncr:1_{81AD8C75-3DC3-4316-A3A5-9F8192E75313}" xr6:coauthVersionLast="36" xr6:coauthVersionMax="36" xr10:uidLastSave="{00000000-0000-0000-0000-000000000000}"/>
  <workbookProtection workbookAlgorithmName="SHA-512" workbookHashValue="cvaUAIVh63wptlZAyboLcZHy/PHf4sAUGm9wXMWRSQ9g+PkxfDUCvtqD1mHny6swDCZDuA5BYkxwgHj6WUY6hQ==" workbookSaltValue="B72vK9TYMMKV7nXIVQPlv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H86" i="4"/>
  <c r="AT10" i="4"/>
  <c r="AL10" i="4"/>
  <c r="AD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<sst xmlns="http://schemas.openxmlformats.org/spreadsheetml/2006/main" count="236" uniqueCount="119">
  <si>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</si>
  <si>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</si>
  <si>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</si>
  <si>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</si>
  <si>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</si>
  <si>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</si>
  <si>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</si>
  <si>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</si>
  <si>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</si>
  <si>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</si>
  <si>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</si>
  <si>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</si>
  <si>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</si>
  <si>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</si>
  <si>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</si>
  <si>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</si>
  <si>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</si>
  <si>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</si>
  <si>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</si>
  <si>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</si>
  <si>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</si>
  <si>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</si>
  <si>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</si>
  <si>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</si>
  <si>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</si>
  <si>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</si>
  <si>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</si>
  <si>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</si>
  <si>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</si>
  <si>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</si>
  <si>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</si>
  <si>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</si>
  <si>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</si>
  <si>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</si>
  <si>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</si>
  <si>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</si>
  <si>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</si>
  <si>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</si>
  <si>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</si>
  <si>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</si>
  <si>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</si>
  <si>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</si>
  <si>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</si>
  <si>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</si>
  <si>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</si>
  <si>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</si>
  <si>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</si>
  <si>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</si>
  <si>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</si>
  <si>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</si>
  <si>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</si>
  <si>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</si>
  <si>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</si>
  <si>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</si>
  <si>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</si>
  <si>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</si>
  <si>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</si>
  <si>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</si>
  <si>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</si>
  <si>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</si>
  <si>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</si>
  <si>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</si>
  <si>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</si>
  <si>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</si>
  <si>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</si>
  <si>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</si>
  <si>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</si>
  <si>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</si>
  <si>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</si>
  <si>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</si>
  <si>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</si>
  <si>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</si>
  <si>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</si>
  <si>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</si>
  <si>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</si>
  <si>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</si>
  <si>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</si>
  <si>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</si>
  <si>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</si>
  <si>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</si>
  <si>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</si>
  <si>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</si>
  <si>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</si>
  <si>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</si>
  <si>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</si>
  <si>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</si>
  <si>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</si>
  <si>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</si>
  <si>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</si>
  <si>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</si>
  <si>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</si>
  <si>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</si>
  <si>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</si>
  <si>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</si>
  <si>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</si>
  <si>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</si>
  <si>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</si>
  <si>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</si>
  <si>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</si>
  <si>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</si>
  <si>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</si>
  <si>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</si>
  <si>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</si>
  <si>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</si>
  <si>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</si>
  <si>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</si>
  <si>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</si>
  <si>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</si>
  <si>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</si>
  <si>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</si>
  <si>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</si>
  <si>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</si>
  <si>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</si>
  <si>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</si>
  <si>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</si>
  <si>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</si>
  <si>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管路施設は整備開始後１９年経過しているが、管路施設の耐用年数が５０年であることから当面大規模な更新は必要無い。</t>
  </si>
  <si>
    <t>　平成３０年度末で特定環境保全公共下水道事業を当公共下水事業に統合し、処理場に係る管理経費を削減した。今後も維持管理費の削減、供用を開始した地域において、下水道への接続推進を実施し料金収入の増を図り、経費回収率及び汚水処理原価の改善など効率化を図っていく。</t>
    <phoneticPr fontId="4"/>
  </si>
  <si>
    <r>
      <t>　公共下水道事業は平成２０年以降面整備（管路整備）が完了した区域から随時供用開始している（整備率９７．９％）。
　当年度中は新たに一部区域（里・門前地区の一部）を供用開始した。経費回収率、汚水処理原価及び施設利用率が前年度と比べどちらも指数良化している。水洗化率は、供用開始した区域において、今後、水洗化が見込まれるため、水洗化率の向上が見込まれる。
　収益的収支比率は、一般会計からの繰入金により維持できており、また、</t>
    </r>
    <r>
      <rPr>
        <sz val="11"/>
        <rFont val="ＭＳ ゴシック"/>
        <family val="3"/>
        <charset val="128"/>
      </rPr>
      <t>企業債残高対事業規模比率については、決算統計時のデータ誤りによりグラフの令和4年度は数値が記載されているが、正しくは昨年同様企業債の償還金を全額一般会計繰入金に依存している状況のため0％となっている。</t>
    </r>
    <rPh sb="118" eb="120">
      <t>シスウ</t>
    </rPh>
    <rPh sb="120" eb="122">
      <t>リョウカ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</si>
</sst>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C-4F1E-A97A-D1B631E56E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c:v>0.08</c:v>
                </c:pt>
              </c:numCache>
            </c:numRef>
          </c:val>
          <c:smooth val="0"/>
          <c:extLst>
            <c:ext xmlns:c16="http://schemas.microsoft.com/office/drawing/2014/chart" uri="{C3380CC4-5D6E-409C-BE32-E72D297353CC}">
              <c16:uniqueId val="{00000001-50AC-4F1E-A97A-D1B631E56E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60.81</c:v>
                </c:pt>
                <c:pt idx="1">
                  <c:v>62.96</c:v>
                </c:pt>
                <c:pt idx="2">
                  <c:v>65.56</c:v>
                </c:pt>
                <c:pt idx="3">
                  <c:v>64.81</c:v>
                </c:pt>
                <c:pt idx="4">
                  <c:v>63.46</c:v>
                </c:pt>
              </c:numCache>
            </c:numRef>
          </c:val>
          <c:extLst>
            <c:ext xmlns:c16="http://schemas.microsoft.com/office/drawing/2014/chart" uri="{C3380CC4-5D6E-409C-BE32-E72D297353CC}">
              <c16:uniqueId val="{00000000-4FC7-454E-AC28-CDF7833630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48</c:v>
                </c:pt>
                <c:pt idx="4">
                  <c:v>48.95</c:v>
                </c:pt>
              </c:numCache>
            </c:numRef>
          </c:val>
          <c:smooth val="0"/>
          <c:extLst>
            <c:ext xmlns:c16="http://schemas.microsoft.com/office/drawing/2014/chart" uri="{C3380CC4-5D6E-409C-BE32-E72D297353CC}">
              <c16:uniqueId val="{00000001-4FC7-454E-AC28-CDF7833630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58.98</c:v>
                </c:pt>
                <c:pt idx="1">
                  <c:v>62.05</c:v>
                </c:pt>
                <c:pt idx="2">
                  <c:v>61.15</c:v>
                </c:pt>
                <c:pt idx="3">
                  <c:v>61.08</c:v>
                </c:pt>
                <c:pt idx="4">
                  <c:v>63.39</c:v>
                </c:pt>
              </c:numCache>
            </c:numRef>
          </c:val>
          <c:extLst>
            <c:ext xmlns:c16="http://schemas.microsoft.com/office/drawing/2014/chart" uri="{C3380CC4-5D6E-409C-BE32-E72D297353CC}">
              <c16:uniqueId val="{00000000-CF12-4F9A-9351-630E54CD09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56.11</c:v>
                </c:pt>
                <c:pt idx="4">
                  <c:v>81.14</c:v>
                </c:pt>
              </c:numCache>
            </c:numRef>
          </c:val>
          <c:smooth val="0"/>
          <c:extLst>
            <c:ext xmlns:c16="http://schemas.microsoft.com/office/drawing/2014/chart" uri="{C3380CC4-5D6E-409C-BE32-E72D297353CC}">
              <c16:uniqueId val="{00000001-CF12-4F9A-9351-630E54CD09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106.46</c:v>
                </c:pt>
                <c:pt idx="1">
                  <c:v>101.14</c:v>
                </c:pt>
                <c:pt idx="2">
                  <c:v>91.56</c:v>
                </c:pt>
                <c:pt idx="3">
                  <c:v>93.72</c:v>
                </c:pt>
                <c:pt idx="4">
                  <c:v>112.22</c:v>
                </c:pt>
              </c:numCache>
            </c:numRef>
          </c:val>
          <c:extLst>
            <c:ext xmlns:c16="http://schemas.microsoft.com/office/drawing/2014/chart" uri="{C3380CC4-5D6E-409C-BE32-E72D297353CC}">
              <c16:uniqueId val="{00000000-15F2-49EC-B202-E1FA1D5546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2-49EC-B202-E1FA1D5546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23-4DA7-B6A7-C72332416B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23-4DA7-B6A7-C72332416B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AA-48A4-8B28-E173A7EA94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AA-48A4-8B28-E173A7EA94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39-4E9D-8776-CC2825BFD7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9-4E9D-8776-CC2825BFD7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04-4B6A-84B4-91593CCDE7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04-4B6A-84B4-91593CCDE7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6957.4</c:v>
                </c:pt>
              </c:numCache>
            </c:numRef>
          </c:val>
          <c:extLst>
            <c:ext xmlns:c16="http://schemas.microsoft.com/office/drawing/2014/chart" uri="{C3380CC4-5D6E-409C-BE32-E72D297353CC}">
              <c16:uniqueId val="{00000000-03FA-4538-BCAD-3342EDE713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914.32</c:v>
                </c:pt>
                <c:pt idx="4">
                  <c:v>987.36</c:v>
                </c:pt>
              </c:numCache>
            </c:numRef>
          </c:val>
          <c:smooth val="0"/>
          <c:extLst>
            <c:ext xmlns:c16="http://schemas.microsoft.com/office/drawing/2014/chart" uri="{C3380CC4-5D6E-409C-BE32-E72D297353CC}">
              <c16:uniqueId val="{00000001-03FA-4538-BCAD-3342EDE713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72.69</c:v>
                </c:pt>
                <c:pt idx="1">
                  <c:v>72.91</c:v>
                </c:pt>
                <c:pt idx="2">
                  <c:v>82.76</c:v>
                </c:pt>
                <c:pt idx="3">
                  <c:v>55.5</c:v>
                </c:pt>
                <c:pt idx="4">
                  <c:v>78.48</c:v>
                </c:pt>
              </c:numCache>
            </c:numRef>
          </c:val>
          <c:extLst>
            <c:ext xmlns:c16="http://schemas.microsoft.com/office/drawing/2014/chart" uri="{C3380CC4-5D6E-409C-BE32-E72D297353CC}">
              <c16:uniqueId val="{00000000-33E7-470E-A500-49D868902E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75.599999999999994</c:v>
                </c:pt>
                <c:pt idx="4">
                  <c:v>83.55</c:v>
                </c:pt>
              </c:numCache>
            </c:numRef>
          </c:val>
          <c:smooth val="0"/>
          <c:extLst>
            <c:ext xmlns:c16="http://schemas.microsoft.com/office/drawing/2014/chart" uri="{C3380CC4-5D6E-409C-BE32-E72D297353CC}">
              <c16:uniqueId val="{00000001-33E7-470E-A500-49D868902E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233.74</c:v>
                </c:pt>
                <c:pt idx="1">
                  <c:v>239.91</c:v>
                </c:pt>
                <c:pt idx="2">
                  <c:v>213.26</c:v>
                </c:pt>
                <c:pt idx="3">
                  <c:v>325.35000000000002</c:v>
                </c:pt>
                <c:pt idx="4">
                  <c:v>196.27</c:v>
                </c:pt>
              </c:numCache>
            </c:numRef>
          </c:val>
          <c:extLst>
            <c:ext xmlns:c16="http://schemas.microsoft.com/office/drawing/2014/chart" uri="{C3380CC4-5D6E-409C-BE32-E72D297353CC}">
              <c16:uniqueId val="{00000000-0994-439C-A5C2-65CC1829A0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211.98</c:v>
                </c:pt>
                <c:pt idx="4">
                  <c:v>185.98</c:v>
                </c:pt>
              </c:numCache>
            </c:numRef>
          </c:val>
          <c:smooth val="0"/>
          <c:extLst>
            <c:ext xmlns:c16="http://schemas.microsoft.com/office/drawing/2014/chart" uri="{C3380CC4-5D6E-409C-BE32-E72D297353CC}">
              <c16:uniqueId val="{00000001-0994-439C-A5C2-65CC1829A0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和歌山県　由良町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5282</v>
      </c>
      <c r="AM8" s="37"/>
      <c r="AN8" s="37"/>
      <c r="AO8" s="37"/>
      <c r="AP8" s="37"/>
      <c r="AQ8" s="37"/>
      <c r="AR8" s="37"/>
      <c r="AS8" s="37"/>
      <c r="AT8" s="38">
        <f>データ!T6</f>
        <v>30.93</v>
      </c>
      <c r="AU8" s="38"/>
      <c r="AV8" s="38"/>
      <c r="AW8" s="38"/>
      <c r="AX8" s="38"/>
      <c r="AY8" s="38"/>
      <c r="AZ8" s="38"/>
      <c r="BA8" s="38"/>
      <c r="BB8" s="38">
        <f>データ!U6</f>
        <v>170.77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70.040000000000006</v>
      </c>
      <c r="Q10" s="38"/>
      <c r="R10" s="38"/>
      <c r="S10" s="38"/>
      <c r="T10" s="38"/>
      <c r="U10" s="38"/>
      <c r="V10" s="38"/>
      <c r="W10" s="38">
        <f>データ!Q6</f>
        <v>100.89</v>
      </c>
      <c r="X10" s="38"/>
      <c r="Y10" s="38"/>
      <c r="Z10" s="38"/>
      <c r="AA10" s="38"/>
      <c r="AB10" s="38"/>
      <c r="AC10" s="38"/>
      <c r="AD10" s="37">
        <f>データ!R6</f>
        <v>3520</v>
      </c>
      <c r="AE10" s="37"/>
      <c r="AF10" s="37"/>
      <c r="AG10" s="37"/>
      <c r="AH10" s="37"/>
      <c r="AI10" s="37"/>
      <c r="AJ10" s="37"/>
      <c r="AK10" s="2"/>
      <c r="AL10" s="37">
        <f>データ!V6</f>
        <v>3677</v>
      </c>
      <c r="AM10" s="37"/>
      <c r="AN10" s="37"/>
      <c r="AO10" s="37"/>
      <c r="AP10" s="37"/>
      <c r="AQ10" s="37"/>
      <c r="AR10" s="37"/>
      <c r="AS10" s="37"/>
      <c r="AT10" s="38">
        <f>データ!W6</f>
        <v>1.28</v>
      </c>
      <c r="AU10" s="38"/>
      <c r="AV10" s="38"/>
      <c r="AW10" s="38"/>
      <c r="AX10" s="38"/>
      <c r="AY10" s="38"/>
      <c r="AZ10" s="38"/>
      <c r="BA10" s="38"/>
      <c r="BB10" s="38">
        <f>データ!X6</f>
        <v>2872.66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71"/>
      <c r="BN47" s="71"/>
      <c r="BO47" s="71"/>
      <c r="BP47" s="71"/>
      <c r="BQ47" s="71"/>
      <c r="BR47" s="71"/>
      <c r="BS47" s="71"/>
      <c r="BT47" s="71"/>
      <c r="BU47" s="71"/>
      <c r="BV47" s="71"/>
      <c r="BW47" s="71"/>
      <c r="BX47" s="71"/>
      <c r="BY47" s="71"/>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AY7efLpjxU5pVQ/ropvEfWAF7se5Xfm5jsEQ4nXbI/H6rgPBnc6wytjeGHdfHI5XN7EKQMcY78Mrc6W2oVy8EQ==" saltValue="VfSPL/TarMPfbFQhErqw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303836</v>
      </c>
      <c r="D6" s="19">
        <f t="shared" si="3"/>
        <v>47</v>
      </c>
      <c r="E6" s="19">
        <f t="shared" si="3"/>
        <v>17</v>
      </c>
      <c r="F6" s="19">
        <f t="shared" si="3"/>
        <v>1</v>
      </c>
      <c r="G6" s="19">
        <f t="shared" si="3"/>
        <v>0</v>
      </c>
      <c r="H6" s="19" t="str">
        <f t="shared" si="3"/>
        <v>和歌山県　由良町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70.040000000000006</v>
      </c>
      <c r="Q6" s="20">
        <f t="shared" si="3"/>
        <v>100.89</v>
      </c>
      <c r="R6" s="20">
        <f t="shared" si="3"/>
        <v>3520</v>
      </c>
      <c r="S6" s="20">
        <f t="shared" si="3"/>
        <v>5282</v>
      </c>
      <c r="T6" s="20">
        <f t="shared" si="3"/>
        <v>30.93</v>
      </c>
      <c r="U6" s="20">
        <f t="shared" si="3"/>
        <v>170.77</v>
      </c>
      <c r="V6" s="20">
        <f t="shared" si="3"/>
        <v>3677</v>
      </c>
      <c r="W6" s="20">
        <f t="shared" si="3"/>
        <v>1.28</v>
      </c>
      <c r="X6" s="20">
        <f t="shared" si="3"/>
        <v>2872.66</v>
      </c>
      <c r="Y6" s="21">
        <f>IF(Y7="",NA(),Y7)</f>
        <v>106.46</v>
      </c>
      <c r="Z6" s="21">
        <f t="shared" ref="Z6:AH6" si="4">IF(Z7="",NA(),Z7)</f>
        <v>101.14</v>
      </c>
      <c r="AA6" s="21">
        <f t="shared" si="4"/>
        <v>91.56</v>
      </c>
      <c r="AB6" s="21">
        <f t="shared" si="4"/>
        <v>93.72</v>
      </c>
      <c r="AC6" s="21">
        <f t="shared" si="4"/>
        <v>112.22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6957.4</v>
      </c>
      <c r="BK6" s="21">
        <f t="shared" si="7"/>
        <v>722.53</v>
      </c>
      <c r="BL6" s="21">
        <f t="shared" si="7"/>
        <v>933.3</v>
      </c>
      <c r="BM6" s="21">
        <f t="shared" si="7"/>
        <v>1575.64</v>
      </c>
      <c r="BN6" s="21">
        <f t="shared" si="7"/>
        <v>914.32</v>
      </c>
      <c r="BO6" s="21">
        <f t="shared" si="7"/>
        <v>987.36</v>
      </c>
      <c r="BP6" s="20" t="str">
        <f>IF(BP7="","",IF(BP7="-","【-】","【"&amp;SUBSTITUTE(TEXT(BP7,"#,##0.00"),"-","△")&amp;"】"))</f>
        <v>【652.82】</v>
      </c>
      <c r="BQ6" s="21">
        <f>IF(BQ7="",NA(),BQ7)</f>
        <v>72.69</v>
      </c>
      <c r="BR6" s="21">
        <f t="shared" ref="BR6:BZ6" si="8">IF(BR7="",NA(),BR7)</f>
        <v>72.91</v>
      </c>
      <c r="BS6" s="21">
        <f t="shared" si="8"/>
        <v>82.76</v>
      </c>
      <c r="BT6" s="21">
        <f t="shared" si="8"/>
        <v>55.5</v>
      </c>
      <c r="BU6" s="21">
        <f t="shared" si="8"/>
        <v>78.48</v>
      </c>
      <c r="BV6" s="21">
        <f t="shared" si="8"/>
        <v>74.61</v>
      </c>
      <c r="BW6" s="21">
        <f t="shared" si="8"/>
        <v>77.510000000000005</v>
      </c>
      <c r="BX6" s="21">
        <f t="shared" si="8"/>
        <v>73.209999999999994</v>
      </c>
      <c r="BY6" s="21">
        <f t="shared" si="8"/>
        <v>75.599999999999994</v>
      </c>
      <c r="BZ6" s="21">
        <f t="shared" si="8"/>
        <v>83.55</v>
      </c>
      <c r="CA6" s="20" t="str">
        <f>IF(CA7="","",IF(CA7="-","【-】","【"&amp;SUBSTITUTE(TEXT(CA7,"#,##0.00"),"-","△")&amp;"】"))</f>
        <v>【97.61】</v>
      </c>
      <c r="CB6" s="21">
        <f>IF(CB7="",NA(),CB7)</f>
        <v>233.74</v>
      </c>
      <c r="CC6" s="21">
        <f t="shared" ref="CC6:CK6" si="9">IF(CC7="",NA(),CC7)</f>
        <v>239.91</v>
      </c>
      <c r="CD6" s="21">
        <f t="shared" si="9"/>
        <v>213.26</v>
      </c>
      <c r="CE6" s="21">
        <f t="shared" si="9"/>
        <v>325.35000000000002</v>
      </c>
      <c r="CF6" s="21">
        <f t="shared" si="9"/>
        <v>196.27</v>
      </c>
      <c r="CG6" s="21">
        <f t="shared" si="9"/>
        <v>233.5</v>
      </c>
      <c r="CH6" s="21">
        <f t="shared" si="9"/>
        <v>221.95</v>
      </c>
      <c r="CI6" s="21">
        <f t="shared" si="9"/>
        <v>229.52</v>
      </c>
      <c r="CJ6" s="21">
        <f t="shared" si="9"/>
        <v>211.98</v>
      </c>
      <c r="CK6" s="21">
        <f t="shared" si="9"/>
        <v>185.98</v>
      </c>
      <c r="CL6" s="20" t="str">
        <f>IF(CL7="","",IF(CL7="-","【-】","【"&amp;SUBSTITUTE(TEXT(CL7,"#,##0.00"),"-","△")&amp;"】"))</f>
        <v>【138.29】</v>
      </c>
      <c r="CM6" s="21">
        <f>IF(CM7="",NA(),CM7)</f>
        <v>60.81</v>
      </c>
      <c r="CN6" s="21">
        <f t="shared" ref="CN6:CV6" si="10">IF(CN7="",NA(),CN7)</f>
        <v>62.96</v>
      </c>
      <c r="CO6" s="21">
        <f t="shared" si="10"/>
        <v>65.56</v>
      </c>
      <c r="CP6" s="21">
        <f t="shared" si="10"/>
        <v>64.81</v>
      </c>
      <c r="CQ6" s="21">
        <f t="shared" si="10"/>
        <v>63.46</v>
      </c>
      <c r="CR6" s="21">
        <f t="shared" si="10"/>
        <v>45.44</v>
      </c>
      <c r="CS6" s="21">
        <f t="shared" si="10"/>
        <v>47.28</v>
      </c>
      <c r="CT6" s="21">
        <f t="shared" si="10"/>
        <v>44.83</v>
      </c>
      <c r="CU6" s="21">
        <f t="shared" si="10"/>
        <v>48</v>
      </c>
      <c r="CV6" s="21">
        <f t="shared" si="10"/>
        <v>48.95</v>
      </c>
      <c r="CW6" s="20" t="str">
        <f>IF(CW7="","",IF(CW7="-","【-】","【"&amp;SUBSTITUTE(TEXT(CW7,"#,##0.00"),"-","△")&amp;"】"))</f>
        <v>【59.10】</v>
      </c>
      <c r="CX6" s="21">
        <f>IF(CX7="",NA(),CX7)</f>
        <v>58.98</v>
      </c>
      <c r="CY6" s="21">
        <f t="shared" ref="CY6:DG6" si="11">IF(CY7="",NA(),CY7)</f>
        <v>62.05</v>
      </c>
      <c r="CZ6" s="21">
        <f t="shared" si="11"/>
        <v>61.15</v>
      </c>
      <c r="DA6" s="21">
        <f t="shared" si="11"/>
        <v>61.08</v>
      </c>
      <c r="DB6" s="21">
        <f t="shared" si="11"/>
        <v>63.39</v>
      </c>
      <c r="DC6" s="21">
        <f t="shared" si="11"/>
        <v>65.97</v>
      </c>
      <c r="DD6" s="21">
        <f t="shared" si="11"/>
        <v>64.7</v>
      </c>
      <c r="DE6" s="21">
        <f t="shared" si="11"/>
        <v>60.57</v>
      </c>
      <c r="DF6" s="21">
        <f t="shared" si="11"/>
        <v>56.11</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0.18</v>
      </c>
      <c r="EL6" s="21">
        <f t="shared" si="14"/>
        <v>0.06</v>
      </c>
      <c r="EM6" s="20">
        <f t="shared" si="14"/>
        <v>0</v>
      </c>
      <c r="EN6" s="21">
        <f t="shared" si="14"/>
        <v>0.08</v>
      </c>
      <c r="EO6" s="20" t="str">
        <f>IF(EO7="","",IF(EO7="-","【-】","【"&amp;SUBSTITUTE(TEXT(EO7,"#,##0.00"),"-","△")&amp;"】"))</f>
        <v>【0.23】</v>
      </c>
    </row>
    <row r="7" spans="1:145" s="22" customFormat="1" x14ac:dyDescent="0.2">
      <c r="A7" s="14"/>
      <c r="B7" s="23">
        <v>2022</v>
      </c>
      <c r="C7" s="23">
        <v>303836</v>
      </c>
      <c r="D7" s="23">
        <v>47</v>
      </c>
      <c r="E7" s="23">
        <v>17</v>
      </c>
      <c r="F7" s="23">
        <v>1</v>
      </c>
      <c r="G7" s="23">
        <v>0</v>
      </c>
      <c r="H7" s="23" t="s">
        <v>98</v>
      </c>
      <c r="I7" s="23" t="s">
        <v>99</v>
      </c>
      <c r="J7" s="23" t="s">
        <v>100</v>
      </c>
      <c r="K7" s="23" t="s">
        <v>101</v>
      </c>
      <c r="L7" s="23" t="s">
        <v>102</v>
      </c>
      <c r="M7" s="23" t="s">
        <v>103</v>
      </c>
      <c r="N7" s="24" t="s">
        <v>104</v>
      </c>
      <c r="O7" s="24" t="s">
        <v>105</v>
      </c>
      <c r="P7" s="24">
        <v>70.040000000000006</v>
      </c>
      <c r="Q7" s="24">
        <v>100.89</v>
      </c>
      <c r="R7" s="24">
        <v>3520</v>
      </c>
      <c r="S7" s="24">
        <v>5282</v>
      </c>
      <c r="T7" s="24">
        <v>30.93</v>
      </c>
      <c r="U7" s="24">
        <v>170.77</v>
      </c>
      <c r="V7" s="24">
        <v>3677</v>
      </c>
      <c r="W7" s="24">
        <v>1.28</v>
      </c>
      <c r="X7" s="24">
        <v>2872.66</v>
      </c>
      <c r="Y7" s="24">
        <v>106.46</v>
      </c>
      <c r="Z7" s="24">
        <v>101.14</v>
      </c>
      <c r="AA7" s="24">
        <v>91.56</v>
      </c>
      <c r="AB7" s="24">
        <v>93.72</v>
      </c>
      <c r="AC7" s="24">
        <v>112.22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6957.4</v>
      </c>
      <c r="BK7" s="24">
        <v>722.53</v>
      </c>
      <c r="BL7" s="24">
        <v>933.3</v>
      </c>
      <c r="BM7" s="24">
        <v>1575.64</v>
      </c>
      <c r="BN7" s="24">
        <v>914.32</v>
      </c>
      <c r="BO7" s="24">
        <v>987.36</v>
      </c>
      <c r="BP7" s="24">
        <v>652.82000000000005</v>
      </c>
      <c r="BQ7" s="24">
        <v>72.69</v>
      </c>
      <c r="BR7" s="24">
        <v>72.91</v>
      </c>
      <c r="BS7" s="24">
        <v>82.76</v>
      </c>
      <c r="BT7" s="24">
        <v>55.5</v>
      </c>
      <c r="BU7" s="24">
        <v>78.48</v>
      </c>
      <c r="BV7" s="24">
        <v>74.61</v>
      </c>
      <c r="BW7" s="24">
        <v>77.510000000000005</v>
      </c>
      <c r="BX7" s="24">
        <v>73.209999999999994</v>
      </c>
      <c r="BY7" s="24">
        <v>75.599999999999994</v>
      </c>
      <c r="BZ7" s="24">
        <v>83.55</v>
      </c>
      <c r="CA7" s="24">
        <v>97.61</v>
      </c>
      <c r="CB7" s="24">
        <v>233.74</v>
      </c>
      <c r="CC7" s="24">
        <v>239.91</v>
      </c>
      <c r="CD7" s="24">
        <v>213.26</v>
      </c>
      <c r="CE7" s="24">
        <v>325.35000000000002</v>
      </c>
      <c r="CF7" s="24">
        <v>196.27</v>
      </c>
      <c r="CG7" s="24">
        <v>233.5</v>
      </c>
      <c r="CH7" s="24">
        <v>221.95</v>
      </c>
      <c r="CI7" s="24">
        <v>229.52</v>
      </c>
      <c r="CJ7" s="24">
        <v>211.98</v>
      </c>
      <c r="CK7" s="24">
        <v>185.98</v>
      </c>
      <c r="CL7" s="24">
        <v>138.29</v>
      </c>
      <c r="CM7" s="24">
        <v>60.81</v>
      </c>
      <c r="CN7" s="24">
        <v>62.96</v>
      </c>
      <c r="CO7" s="24">
        <v>65.56</v>
      </c>
      <c r="CP7" s="24">
        <v>64.81</v>
      </c>
      <c r="CQ7" s="24">
        <v>63.46</v>
      </c>
      <c r="CR7" s="24">
        <v>45.44</v>
      </c>
      <c r="CS7" s="24">
        <v>47.28</v>
      </c>
      <c r="CT7" s="24">
        <v>44.83</v>
      </c>
      <c r="CU7" s="24">
        <v>48</v>
      </c>
      <c r="CV7" s="24">
        <v>48.95</v>
      </c>
      <c r="CW7" s="24">
        <v>59.1</v>
      </c>
      <c r="CX7" s="24">
        <v>58.98</v>
      </c>
      <c r="CY7" s="24">
        <v>62.05</v>
      </c>
      <c r="CZ7" s="24">
        <v>61.15</v>
      </c>
      <c r="DA7" s="24">
        <v>61.08</v>
      </c>
      <c r="DB7" s="24">
        <v>63.39</v>
      </c>
      <c r="DC7" s="24">
        <v>65.97</v>
      </c>
      <c r="DD7" s="24">
        <v>64.7</v>
      </c>
      <c r="DE7" s="24">
        <v>60.57</v>
      </c>
      <c r="DF7" s="24">
        <v>56.11</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0.18</v>
      </c>
      <c r="EL7" s="24">
        <v>0.06</v>
      </c>
      <c r="EM7" s="24">
        <v>0</v>
      </c>
      <c r="EN7" s="24">
        <v>0.08</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2023-12-12T02:47:43Z</dcterms:created>
  <dcterms:modified xsi:type="dcterms:W3CDTF">2024-01-17T07:03:10Z</dcterms:modified>
  <cp:category/>
</cp:coreProperties>
</file>