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PC-085\Desktop\公営企業に係る経営比較分析表（令和４年度決算）の分析等\提出用\"/>
    </mc:Choice>
  </mc:AlternateContent>
  <xr:revisionPtr revIDLastSave="0" documentId="13_ncr:1_{2BBF9B3D-9852-4F51-BBCD-CE898D36CCEF}" xr6:coauthVersionLast="47" xr6:coauthVersionMax="47" xr10:uidLastSave="{00000000-0000-0000-0000-000000000000}"/>
  <workbookProtection workbookAlgorithmName="SHA-512" workbookHashValue="9x4fzZftEyNW1VSKLQj9pSGfaqTk529655PC0pNfCj4wwqy6MD0gK+6Db2LeR479KNW2dL3/w3UjumctRwW9sw==" workbookSaltValue="SsGv8UzAJ+rdPg+GIAJOx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<sst xmlns="http://schemas.openxmlformats.org/spreadsheetml/2006/main" count="236" uniqueCount="121">
  <si>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</si>
  <si>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</si>
  <si>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</si>
  <si>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</si>
  <si>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</si>
  <si>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</si>
  <si>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</si>
  <si>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</si>
  <si>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</si>
  <si>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</si>
  <si>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</si>
  <si>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</si>
  <si>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</si>
  <si>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</si>
  <si>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</si>
  <si>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</si>
  <si>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</si>
  <si>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</si>
  <si>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</si>
  <si>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</si>
  <si>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</si>
  <si>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</si>
  <si>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</si>
  <si>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</si>
  <si>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</si>
  <si>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</si>
  <si>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</si>
  <si>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</si>
  <si>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</si>
  <si>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</si>
  <si>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</si>
  <si>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</si>
  <si>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</si>
  <si>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</si>
  <si>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</si>
  <si>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</si>
  <si>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</si>
  <si>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</si>
  <si>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</si>
  <si>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</si>
  <si>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</si>
  <si>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</si>
  <si>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</si>
  <si>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</si>
  <si>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</si>
  <si>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</si>
  <si>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</si>
  <si>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</si>
  <si>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</si>
  <si>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</si>
  <si>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</si>
  <si>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</si>
  <si>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</si>
  <si>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</si>
  <si>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</si>
  <si>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</si>
  <si>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</si>
  <si>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</si>
  <si>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</si>
  <si>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</si>
  <si>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</si>
  <si>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</si>
  <si>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</si>
  <si>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</si>
  <si>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</si>
  <si>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</si>
  <si>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</si>
  <si>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</si>
  <si>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</si>
  <si>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</si>
  <si>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</si>
  <si>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</si>
  <si>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</si>
  <si>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</si>
  <si>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</si>
  <si>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</si>
  <si>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</si>
  <si>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</si>
  <si>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</si>
  <si>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</si>
  <si>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</si>
  <si>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</si>
  <si>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</si>
  <si>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</si>
  <si>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</si>
  <si>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</si>
  <si>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</si>
  <si>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</si>
  <si>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</si>
  <si>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</si>
  <si>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</si>
  <si>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</si>
  <si>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</si>
  <si>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</si>
  <si>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</si>
  <si>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</si>
  <si>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</si>
  <si>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</si>
  <si>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</si>
  <si>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</si>
  <si>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</si>
  <si>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</si>
  <si>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</si>
  <si>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</si>
  <si>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</si>
  <si>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</si>
  <si>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</si>
  <si>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</si>
  <si>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</si>
  <si>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</si>
  <si>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</si>
  <si>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</si>
  <si>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</si>
  <si>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</si>
  <si>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</si>
  <si>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</si>
  <si>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</si>
  <si>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</si>
  <si>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平成9年供用開始の下水道であるため、現時点ではまだ管渠の更新は必要ではない状況である。</t>
    <rPh sb="0" eb="2">
      <t>ヘイセイ</t>
    </rPh>
    <phoneticPr fontId="4"/>
  </si>
  <si>
    <t>　広川町特定環境保全公共下水道については、当初予定していた加入者数が想定通り推移していないこともあり、現在一般会計より基準外の繰入を行って運営している状況である。
　経費面では、人件費をもっていないため、大きく削減できるようなものがない状況である。このため、経営状況を少しでも上向きにするためには、分譲地への早期住居建築を所有者に促すか、最終的には料金改定も見据えた方策を検討していく必要がある。</t>
    <phoneticPr fontId="4"/>
  </si>
  <si>
    <t>　収益的収支比率については、100％を下回っており、単年度の収益的収支が赤字であることを示している。本下水道は広湾埋立地区に設置した特定環境保全公共下水道であり、埋立地内の住居92戸と公共施設5か所を対象とした非常に規模の小さい下水道である。従ってスケールメリットが働かず、施設維持管理費を使用料だけでまかなうのは厳しい状況である。また、分譲住宅地の計画人口260人中現在人口136人となっており、当初計画の約5割程度しか埋まっていないことから、料金収入も思うように伸びず、現在は一般会計からの基準外繰出しに頼らざるを得ないと言った状況である。
　なお、R4年度に収益的収支比率及び汚水処理原価が変動したのは、修繕工事等が発生せず、総収益の一般会計繰入金が減少したためである。
　企業債残高対事業規模比率については、類似団体と比較して相当低い状態であると共に、残高も順調に減っている状況である。
　施設利用率は、分譲予定区画の新規加入により約5割程度となり、類似団体平均並みに上昇してきたところである。水洗化率については、分譲地であり、下水道への接続を必須としているため100％となっている。</t>
    <rPh sb="175" eb="179">
      <t>ケイカクジンコウ</t>
    </rPh>
    <rPh sb="182" eb="183">
      <t>ニン</t>
    </rPh>
    <rPh sb="183" eb="184">
      <t>チュウ</t>
    </rPh>
    <rPh sb="184" eb="188">
      <t>ゲンザイジンコウ</t>
    </rPh>
    <rPh sb="191" eb="192">
      <t>ニン</t>
    </rPh>
    <rPh sb="282" eb="285">
      <t>シュウエキテキ</t>
    </rPh>
    <rPh sb="285" eb="287">
      <t>シュウシ</t>
    </rPh>
    <rPh sb="289" eb="290">
      <t>オヨ</t>
    </rPh>
    <rPh sb="291" eb="293">
      <t>オスイ</t>
    </rPh>
    <rPh sb="293" eb="295">
      <t>ショリ</t>
    </rPh>
    <rPh sb="295" eb="297">
      <t>ゲンカ</t>
    </rPh>
    <rPh sb="298" eb="300">
      <t>ヘンドウ</t>
    </rPh>
    <rPh sb="305" eb="309">
      <t>シュウゼンコウジ</t>
    </rPh>
    <rPh sb="309" eb="310">
      <t>トウ</t>
    </rPh>
    <rPh sb="311" eb="313">
      <t>ハッセイ</t>
    </rPh>
    <rPh sb="320" eb="327">
      <t>イッパンカイケイクリイレキン</t>
    </rPh>
    <rPh sb="328" eb="330">
      <t>ゲンショウ</t>
    </rPh>
    <rPh sb="406" eb="410">
      <t>ブンジョウヨテイ</t>
    </rPh>
    <rPh sb="410" eb="412">
      <t>クカク</t>
    </rPh>
    <rPh sb="413" eb="417">
      <t>シンキカニュウ</t>
    </rPh>
    <rPh sb="433" eb="435">
      <t>ヘイキン</t>
    </rPh>
    <rPh sb="435" eb="436">
      <t>ナ</t>
    </rPh>
    <rPh sb="438" eb="44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</si>
</sst>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E7-40ED-937A-00CFC17899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F9E7-40ED-937A-00CFC17899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33.33</c:v>
                </c:pt>
                <c:pt idx="1">
                  <c:v>34.76</c:v>
                </c:pt>
                <c:pt idx="2">
                  <c:v>38.1</c:v>
                </c:pt>
                <c:pt idx="3">
                  <c:v>41.43</c:v>
                </c:pt>
                <c:pt idx="4">
                  <c:v>50.95</c:v>
                </c:pt>
              </c:numCache>
            </c:numRef>
          </c:val>
          <c:extLst>
            <c:ext xmlns:c16="http://schemas.microsoft.com/office/drawing/2014/chart" uri="{C3380CC4-5D6E-409C-BE32-E72D297353CC}">
              <c16:uniqueId val="{00000000-B86A-44FD-955E-53AB8D872D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B86A-44FD-955E-53AB8D872D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28D-4CE0-8981-1E5A5DA915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628D-4CE0-8981-1E5A5DA915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89.51</c:v>
                </c:pt>
                <c:pt idx="1">
                  <c:v>89.08</c:v>
                </c:pt>
                <c:pt idx="2">
                  <c:v>89.29</c:v>
                </c:pt>
                <c:pt idx="3">
                  <c:v>89.45</c:v>
                </c:pt>
                <c:pt idx="4">
                  <c:v>83.43</c:v>
                </c:pt>
              </c:numCache>
            </c:numRef>
          </c:val>
          <c:extLst>
            <c:ext xmlns:c16="http://schemas.microsoft.com/office/drawing/2014/chart" uri="{C3380CC4-5D6E-409C-BE32-E72D297353CC}">
              <c16:uniqueId val="{00000000-993E-4DB3-9297-3859E6725C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E-4DB3-9297-3859E6725C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96-461F-BCA8-7F53A3C177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6-461F-BCA8-7F53A3C177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A0-4A6B-BEB8-3F975917FF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0-4A6B-BEB8-3F975917FF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A-4971-A2E7-CD9F3C1F00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A-4971-A2E7-CD9F3C1F00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5F-469E-BABA-AD1B460808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5F-469E-BABA-AD1B460808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63.07</c:v>
                </c:pt>
                <c:pt idx="1">
                  <c:v>64.2</c:v>
                </c:pt>
                <c:pt idx="2">
                  <c:v>91.54</c:v>
                </c:pt>
                <c:pt idx="3">
                  <c:v>192.77</c:v>
                </c:pt>
                <c:pt idx="4">
                  <c:v>141.58000000000001</c:v>
                </c:pt>
              </c:numCache>
            </c:numRef>
          </c:val>
          <c:extLst>
            <c:ext xmlns:c16="http://schemas.microsoft.com/office/drawing/2014/chart" uri="{C3380CC4-5D6E-409C-BE32-E72D297353CC}">
              <c16:uniqueId val="{00000000-1CBC-41DA-9008-477C290389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CBC-41DA-9008-477C290389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42.39</c:v>
                </c:pt>
                <c:pt idx="1">
                  <c:v>47.38</c:v>
                </c:pt>
                <c:pt idx="2">
                  <c:v>36.74</c:v>
                </c:pt>
                <c:pt idx="3">
                  <c:v>32.89</c:v>
                </c:pt>
                <c:pt idx="4">
                  <c:v>33.57</c:v>
                </c:pt>
              </c:numCache>
            </c:numRef>
          </c:val>
          <c:extLst>
            <c:ext xmlns:c16="http://schemas.microsoft.com/office/drawing/2014/chart" uri="{C3380CC4-5D6E-409C-BE32-E72D297353CC}">
              <c16:uniqueId val="{00000000-B86D-47DA-8CFA-55AD749220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B86D-47DA-8CFA-55AD749220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373.04</c:v>
                </c:pt>
                <c:pt idx="1">
                  <c:v>335.53</c:v>
                </c:pt>
                <c:pt idx="2">
                  <c:v>362.05</c:v>
                </c:pt>
                <c:pt idx="3">
                  <c:v>394.46</c:v>
                </c:pt>
                <c:pt idx="4">
                  <c:v>432.07</c:v>
                </c:pt>
              </c:numCache>
            </c:numRef>
          </c:val>
          <c:extLst>
            <c:ext xmlns:c16="http://schemas.microsoft.com/office/drawing/2014/chart" uri="{C3380CC4-5D6E-409C-BE32-E72D297353CC}">
              <c16:uniqueId val="{00000000-447C-411F-B7D9-F00A84CCCC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447C-411F-B7D9-F00A84CCCC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和歌山県　広川町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6661</v>
      </c>
      <c r="AM8" s="55"/>
      <c r="AN8" s="55"/>
      <c r="AO8" s="55"/>
      <c r="AP8" s="55"/>
      <c r="AQ8" s="55"/>
      <c r="AR8" s="55"/>
      <c r="AS8" s="55"/>
      <c r="AT8" s="54">
        <f>データ!T6</f>
        <v>65.349999999999994</v>
      </c>
      <c r="AU8" s="54"/>
      <c r="AV8" s="54"/>
      <c r="AW8" s="54"/>
      <c r="AX8" s="54"/>
      <c r="AY8" s="54"/>
      <c r="AZ8" s="54"/>
      <c r="BA8" s="54"/>
      <c r="BB8" s="54">
        <f>データ!U6</f>
        <v>101.93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2.0499999999999998</v>
      </c>
      <c r="Q10" s="54"/>
      <c r="R10" s="54"/>
      <c r="S10" s="54"/>
      <c r="T10" s="54"/>
      <c r="U10" s="54"/>
      <c r="V10" s="54"/>
      <c r="W10" s="54">
        <f>データ!Q6</f>
        <v>68.400000000000006</v>
      </c>
      <c r="X10" s="54"/>
      <c r="Y10" s="54"/>
      <c r="Z10" s="54"/>
      <c r="AA10" s="54"/>
      <c r="AB10" s="54"/>
      <c r="AC10" s="54"/>
      <c r="AD10" s="55">
        <f>データ!R6</f>
        <v>2860</v>
      </c>
      <c r="AE10" s="55"/>
      <c r="AF10" s="55"/>
      <c r="AG10" s="55"/>
      <c r="AH10" s="55"/>
      <c r="AI10" s="55"/>
      <c r="AJ10" s="55"/>
      <c r="AK10" s="2"/>
      <c r="AL10" s="55">
        <f>データ!V6</f>
        <v>136</v>
      </c>
      <c r="AM10" s="55"/>
      <c r="AN10" s="55"/>
      <c r="AO10" s="55"/>
      <c r="AP10" s="55"/>
      <c r="AQ10" s="55"/>
      <c r="AR10" s="55"/>
      <c r="AS10" s="55"/>
      <c r="AT10" s="54">
        <f>データ!W6</f>
        <v>0.08</v>
      </c>
      <c r="AU10" s="54"/>
      <c r="AV10" s="54"/>
      <c r="AW10" s="54"/>
      <c r="AX10" s="54"/>
      <c r="AY10" s="54"/>
      <c r="AZ10" s="54"/>
      <c r="BA10" s="54"/>
      <c r="BB10" s="54">
        <f>データ!X6</f>
        <v>1700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ysfE+gHLv9ZNthK9ElGetfN1j034Wz6g1SeB3ic7X7G6Ka5D2XMKogIr/DVX9vhXozic6JtLpyhd3ANVJ3GIxA==" saltValue="5MB7RGfmdMi4Jzf79Ftc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303623</v>
      </c>
      <c r="D6" s="19">
        <f t="shared" si="3"/>
        <v>47</v>
      </c>
      <c r="E6" s="19">
        <f t="shared" si="3"/>
        <v>17</v>
      </c>
      <c r="F6" s="19">
        <f t="shared" si="3"/>
        <v>4</v>
      </c>
      <c r="G6" s="19">
        <f t="shared" si="3"/>
        <v>0</v>
      </c>
      <c r="H6" s="19" t="str">
        <f t="shared" si="3"/>
        <v>和歌山県　広川町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2.0499999999999998</v>
      </c>
      <c r="Q6" s="20">
        <f t="shared" si="3"/>
        <v>68.400000000000006</v>
      </c>
      <c r="R6" s="20">
        <f t="shared" si="3"/>
        <v>2860</v>
      </c>
      <c r="S6" s="20">
        <f t="shared" si="3"/>
        <v>6661</v>
      </c>
      <c r="T6" s="20">
        <f t="shared" si="3"/>
        <v>65.349999999999994</v>
      </c>
      <c r="U6" s="20">
        <f t="shared" si="3"/>
        <v>101.93</v>
      </c>
      <c r="V6" s="20">
        <f t="shared" si="3"/>
        <v>136</v>
      </c>
      <c r="W6" s="20">
        <f t="shared" si="3"/>
        <v>0.08</v>
      </c>
      <c r="X6" s="20">
        <f t="shared" si="3"/>
        <v>1700</v>
      </c>
      <c r="Y6" s="21">
        <f>IF(Y7="",NA(),Y7)</f>
        <v>89.51</v>
      </c>
      <c r="Z6" s="21">
        <f t="shared" ref="Z6:AH6" si="4">IF(Z7="",NA(),Z7)</f>
        <v>89.08</v>
      </c>
      <c r="AA6" s="21">
        <f t="shared" si="4"/>
        <v>89.29</v>
      </c>
      <c r="AB6" s="21">
        <f t="shared" si="4"/>
        <v>89.45</v>
      </c>
      <c r="AC6" s="21">
        <f t="shared" si="4"/>
        <v>83.43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63.07</v>
      </c>
      <c r="BG6" s="21">
        <f t="shared" ref="BG6:BO6" si="7">IF(BG7="",NA(),BG7)</f>
        <v>64.2</v>
      </c>
      <c r="BH6" s="21">
        <f t="shared" si="7"/>
        <v>91.54</v>
      </c>
      <c r="BI6" s="21">
        <f t="shared" si="7"/>
        <v>192.77</v>
      </c>
      <c r="BJ6" s="21">
        <f t="shared" si="7"/>
        <v>141.58000000000001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42.39</v>
      </c>
      <c r="BR6" s="21">
        <f t="shared" ref="BR6:BZ6" si="8">IF(BR7="",NA(),BR7)</f>
        <v>47.38</v>
      </c>
      <c r="BS6" s="21">
        <f t="shared" si="8"/>
        <v>36.74</v>
      </c>
      <c r="BT6" s="21">
        <f t="shared" si="8"/>
        <v>32.89</v>
      </c>
      <c r="BU6" s="21">
        <f t="shared" si="8"/>
        <v>33.57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373.04</v>
      </c>
      <c r="CC6" s="21">
        <f t="shared" ref="CC6:CK6" si="9">IF(CC7="",NA(),CC7)</f>
        <v>335.53</v>
      </c>
      <c r="CD6" s="21">
        <f t="shared" si="9"/>
        <v>362.05</v>
      </c>
      <c r="CE6" s="21">
        <f t="shared" si="9"/>
        <v>394.46</v>
      </c>
      <c r="CF6" s="21">
        <f t="shared" si="9"/>
        <v>432.07</v>
      </c>
      <c r="CG6" s="21">
        <f t="shared" si="9"/>
        <v>230.02</v>
      </c>
      <c r="CH6" s="21">
        <f t="shared" si="9"/>
        <v>228.47</v>
      </c>
      <c r="CI6" s="21">
        <f t="shared" si="9"/>
        <v>224.88</v>
      </c>
      <c r="CJ6" s="21">
        <f t="shared" si="9"/>
        <v>228.64</v>
      </c>
      <c r="CK6" s="21">
        <f t="shared" si="9"/>
        <v>239.46</v>
      </c>
      <c r="CL6" s="20" t="str">
        <f>IF(CL7="","",IF(CL7="-","【-】","【"&amp;SUBSTITUTE(TEXT(CL7,"#,##0.00"),"-","△")&amp;"】"))</f>
        <v>【220.62】</v>
      </c>
      <c r="CM6" s="21">
        <f>IF(CM7="",NA(),CM7)</f>
        <v>33.33</v>
      </c>
      <c r="CN6" s="21">
        <f t="shared" ref="CN6:CV6" si="10">IF(CN7="",NA(),CN7)</f>
        <v>34.76</v>
      </c>
      <c r="CO6" s="21">
        <f t="shared" si="10"/>
        <v>38.1</v>
      </c>
      <c r="CP6" s="21">
        <f t="shared" si="10"/>
        <v>41.43</v>
      </c>
      <c r="CQ6" s="21">
        <f t="shared" si="10"/>
        <v>50.95</v>
      </c>
      <c r="CR6" s="21">
        <f t="shared" si="10"/>
        <v>42.56</v>
      </c>
      <c r="CS6" s="21">
        <f t="shared" si="10"/>
        <v>42.47</v>
      </c>
      <c r="CT6" s="21">
        <f t="shared" si="10"/>
        <v>42.4</v>
      </c>
      <c r="CU6" s="21">
        <f t="shared" si="10"/>
        <v>42.28</v>
      </c>
      <c r="CV6" s="21">
        <f t="shared" si="10"/>
        <v>41.06</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303623</v>
      </c>
      <c r="D7" s="23">
        <v>47</v>
      </c>
      <c r="E7" s="23">
        <v>17</v>
      </c>
      <c r="F7" s="23">
        <v>4</v>
      </c>
      <c r="G7" s="23">
        <v>0</v>
      </c>
      <c r="H7" s="23" t="s">
        <v>99</v>
      </c>
      <c r="I7" s="23" t="s">
        <v>100</v>
      </c>
      <c r="J7" s="23" t="s">
        <v>101</v>
      </c>
      <c r="K7" s="23" t="s">
        <v>102</v>
      </c>
      <c r="L7" s="23" t="s">
        <v>103</v>
      </c>
      <c r="M7" s="23" t="s">
        <v>104</v>
      </c>
      <c r="N7" s="24" t="s">
        <v>105</v>
      </c>
      <c r="O7" s="24" t="s">
        <v>106</v>
      </c>
      <c r="P7" s="24">
        <v>2.0499999999999998</v>
      </c>
      <c r="Q7" s="24">
        <v>68.400000000000006</v>
      </c>
      <c r="R7" s="24">
        <v>2860</v>
      </c>
      <c r="S7" s="24">
        <v>6661</v>
      </c>
      <c r="T7" s="24">
        <v>65.349999999999994</v>
      </c>
      <c r="U7" s="24">
        <v>101.93</v>
      </c>
      <c r="V7" s="24">
        <v>136</v>
      </c>
      <c r="W7" s="24">
        <v>0.08</v>
      </c>
      <c r="X7" s="24">
        <v>1700</v>
      </c>
      <c r="Y7" s="24">
        <v>89.51</v>
      </c>
      <c r="Z7" s="24">
        <v>89.08</v>
      </c>
      <c r="AA7" s="24">
        <v>89.29</v>
      </c>
      <c r="AB7" s="24">
        <v>89.45</v>
      </c>
      <c r="AC7" s="24">
        <v>83.43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63.07</v>
      </c>
      <c r="BG7" s="24">
        <v>64.2</v>
      </c>
      <c r="BH7" s="24">
        <v>91.54</v>
      </c>
      <c r="BI7" s="24">
        <v>192.77</v>
      </c>
      <c r="BJ7" s="24">
        <v>141.58000000000001</v>
      </c>
      <c r="BK7" s="24">
        <v>1194.1500000000001</v>
      </c>
      <c r="BL7" s="24">
        <v>1206.79</v>
      </c>
      <c r="BM7" s="24">
        <v>1258.43</v>
      </c>
      <c r="BN7" s="24">
        <v>1163.75</v>
      </c>
      <c r="BO7" s="24">
        <v>1195.47</v>
      </c>
      <c r="BP7" s="24">
        <v>1182.1099999999999</v>
      </c>
      <c r="BQ7" s="24">
        <v>42.39</v>
      </c>
      <c r="BR7" s="24">
        <v>47.38</v>
      </c>
      <c r="BS7" s="24">
        <v>36.74</v>
      </c>
      <c r="BT7" s="24">
        <v>32.89</v>
      </c>
      <c r="BU7" s="24">
        <v>33.57</v>
      </c>
      <c r="BV7" s="24">
        <v>72.260000000000005</v>
      </c>
      <c r="BW7" s="24">
        <v>71.84</v>
      </c>
      <c r="BX7" s="24">
        <v>73.36</v>
      </c>
      <c r="BY7" s="24">
        <v>72.599999999999994</v>
      </c>
      <c r="BZ7" s="24">
        <v>69.430000000000007</v>
      </c>
      <c r="CA7" s="24">
        <v>73.78</v>
      </c>
      <c r="CB7" s="24">
        <v>373.04</v>
      </c>
      <c r="CC7" s="24">
        <v>335.53</v>
      </c>
      <c r="CD7" s="24">
        <v>362.05</v>
      </c>
      <c r="CE7" s="24">
        <v>394.46</v>
      </c>
      <c r="CF7" s="24">
        <v>432.07</v>
      </c>
      <c r="CG7" s="24">
        <v>230.02</v>
      </c>
      <c r="CH7" s="24">
        <v>228.47</v>
      </c>
      <c r="CI7" s="24">
        <v>224.88</v>
      </c>
      <c r="CJ7" s="24">
        <v>228.64</v>
      </c>
      <c r="CK7" s="24">
        <v>239.46</v>
      </c>
      <c r="CL7" s="24">
        <v>220.62</v>
      </c>
      <c r="CM7" s="24">
        <v>33.33</v>
      </c>
      <c r="CN7" s="24">
        <v>34.76</v>
      </c>
      <c r="CO7" s="24">
        <v>38.1</v>
      </c>
      <c r="CP7" s="24">
        <v>41.43</v>
      </c>
      <c r="CQ7" s="24">
        <v>50.95</v>
      </c>
      <c r="CR7" s="24">
        <v>42.56</v>
      </c>
      <c r="CS7" s="24">
        <v>42.47</v>
      </c>
      <c r="CT7" s="24">
        <v>42.4</v>
      </c>
      <c r="CU7" s="24">
        <v>42.28</v>
      </c>
      <c r="CV7" s="24">
        <v>41.06</v>
      </c>
      <c r="CW7" s="24">
        <v>42.22</v>
      </c>
      <c r="CX7" s="24">
        <v>100</v>
      </c>
      <c r="CY7" s="24">
        <v>100</v>
      </c>
      <c r="CZ7" s="24">
        <v>100</v>
      </c>
      <c r="DA7" s="24">
        <v>100</v>
      </c>
      <c r="DB7" s="24">
        <v>100</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2023-12-12T02:50:42Z</dcterms:created>
  <dcterms:modified xsi:type="dcterms:W3CDTF">2024-02-05T12:13:58Z</dcterms:modified>
  <cp:category/>
</cp:coreProperties>
</file>