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PC-085\Desktop\公営企業に係る経営比較分析表（令和４年度決算）の分析等\提出用\"/>
    </mc:Choice>
  </mc:AlternateContent>
  <xr:revisionPtr revIDLastSave="0" documentId="13_ncr:1_{496A591F-D4E8-4BBF-BAC7-2158BAE5DF23}" xr6:coauthVersionLast="47" xr6:coauthVersionMax="47" xr10:uidLastSave="{00000000-0000-0000-0000-000000000000}"/>
  <workbookProtection workbookAlgorithmName="SHA-512" workbookHashValue="oZXN4H+4dsecpL+suv5KFK0j4AECBJ7kjOCjA92HdNrXkdsA0A/q4eFfxxVpU6tH0rcG7KUoR1Z27bo+DTWWuQ==" workbookSaltValue="WFAwzAmZHxy/SqEBG88oY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W10" i="4" s="1"/>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E85" i="4"/>
  <c r="AL10" i="4"/>
  <c r="BB8" i="4"/>
  <c r="AT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<sst xmlns="http://schemas.openxmlformats.org/spreadsheetml/2006/main" count="233" uniqueCount="118">
  <si>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</si>
  <si>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</si>
  <si>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</si>
  <si>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</si>
  <si>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</si>
  <si>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</si>
  <si>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</si>
  <si>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</si>
  <si>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</si>
  <si>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</si>
  <si>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</si>
  <si>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</si>
  <si>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</si>
  <si>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</si>
  <si>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</si>
  <si>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</si>
  <si>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</si>
  <si>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</si>
  <si>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</si>
  <si>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</si>
  <si>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</si>
  <si>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</si>
  <si>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</si>
  <si>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</si>
  <si>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</si>
  <si>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</si>
  <si>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</si>
  <si>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</si>
  <si>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</si>
  <si>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</si>
  <si>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</si>
  <si>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</si>
  <si>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</si>
  <si>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</si>
  <si>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</si>
  <si>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</si>
  <si>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</si>
  <si>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</si>
  <si>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</si>
  <si>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</si>
  <si>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</si>
  <si>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</si>
  <si>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</si>
  <si>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</si>
  <si>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</si>
  <si>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</si>
  <si>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</si>
  <si>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</si>
  <si>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</si>
  <si>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</si>
  <si>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</si>
  <si>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</si>
  <si>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</si>
  <si>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</si>
  <si>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</si>
  <si>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</si>
  <si>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</si>
  <si>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</si>
  <si>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</si>
  <si>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</si>
  <si>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</si>
  <si>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</si>
  <si>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</si>
  <si>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</si>
  <si>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</si>
  <si>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</si>
  <si>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</si>
  <si>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</si>
  <si>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</si>
  <si>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</si>
  <si>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</si>
  <si>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</si>
  <si>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</si>
  <si>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</si>
  <si>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</si>
  <si>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</si>
  <si>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</si>
  <si>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</si>
  <si>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</si>
  <si>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</si>
  <si>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</si>
  <si>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</si>
  <si>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</si>
  <si>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</si>
  <si>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</si>
  <si>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</si>
  <si>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</si>
  <si>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</si>
  <si>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</si>
  <si>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</si>
  <si>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</si>
  <si>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</si>
  <si>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</si>
  <si>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</si>
  <si>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</si>
  <si>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</si>
  <si>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広川町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</si>
  <si>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</si>
  <si>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</si>
  <si>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</si>
  <si>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</si>
  <si>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</si>
  <si>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</si>
  <si>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</si>
  <si>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</si>
  <si>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</si>
  <si>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</si>
  <si>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</si>
  <si>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</si>
  <si>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</si>
  <si>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</si>
  <si>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</si>
  <si>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</si>
  <si>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</si>
  <si>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</si>
  <si>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全体として現状は、経営の健全性・効率性については問題ないと思われる。しかしながら、簡易水道の統合により増額する起債の償還と、老朽化していく管路の更新等に多額の費用が発生する可能性があり、財政状況を十分考慮の上、施設の更新を進めつつ、健全な経営を維持したい。</t>
  </si>
  <si>
    <t>　管路更新率について、令和2年度に大きく突出しているのは、簡易水道統合事業に伴い新施設からの導水管・配水管の敷設・更新を実施したことによる。
　また、管路の老朽化も深刻となっているため、令和4年度からに計画的に管路更新事業を実施している。</t>
    <rPh sb="11" eb="13">
      <t>レイワ</t>
    </rPh>
    <rPh sb="105" eb="107">
      <t>カンロ</t>
    </rPh>
    <rPh sb="109" eb="111">
      <t>ジギョウ</t>
    </rPh>
    <rPh sb="112" eb="114">
      <t>ジッシ</t>
    </rPh>
    <phoneticPr fontId="4"/>
  </si>
  <si>
    <t>　収益的収支比率については、100％を下回っており、単年度の収益的収支が赤字であることを示している。地方債償還額等の増加が要因となっている。平成30年度の比率が突出しているのは、今後管路の更新等で多額の建設費が見込まれるため、一般会計の余剰金を簡易水道基金へ積立てするために繰入れたためである。
　企業債残高対給水収益比率については、簡易水道統合事業の実施による借り入れにより、平成28年度以降比率は大きく上昇しており、令和元年度以降は類似団体平均値を越えている。令和4年度から管路更新事業を実施しており、比率は上昇する見込みである。
　料金回収率については、令和2年から100％を大きく割り込んでいるのは、新型コロナウイルス感染症対応による基本料金減免に伴い、分母の給水原価が大きく減少していることが原因である。ただし、基本料金減免は令和4年9月に終了し、基本料金減免分は国庫補助金で補填している。また、一般会計からの繰出金についても繰出基準以内で適正な水準を確保している。
　給水原価については類似団体と比較して低い原価となっている。しかしながら、料金回収率及び給水原価は、起債償還額と密接に関係しており、今後償還額が増加することで、同指標についても悪化する危険性を含んでいる。
　施設利用率及び有収率については、令和3年度から施設更新により配水能力が向上しているため数値に変動がみられるが、適正な範囲で稼働している。</t>
    <rPh sb="50" eb="53">
      <t>チホウサイ</t>
    </rPh>
    <rPh sb="53" eb="56">
      <t>ショウカンガク</t>
    </rPh>
    <rPh sb="56" eb="57">
      <t>トウ</t>
    </rPh>
    <rPh sb="58" eb="60">
      <t>ゾウカ</t>
    </rPh>
    <rPh sb="61" eb="63">
      <t>ヨウイン</t>
    </rPh>
    <rPh sb="70" eb="72">
      <t>ヘイセイ</t>
    </rPh>
    <rPh sb="74" eb="76">
      <t>ネンド</t>
    </rPh>
    <rPh sb="189" eb="191">
      <t>ヘイセイ</t>
    </rPh>
    <rPh sb="195" eb="197">
      <t>イコウ</t>
    </rPh>
    <rPh sb="210" eb="212">
      <t>レイワ</t>
    </rPh>
    <rPh sb="212" eb="213">
      <t>ガン</t>
    </rPh>
    <rPh sb="215" eb="217">
      <t>イコウ</t>
    </rPh>
    <rPh sb="218" eb="222">
      <t>ルイジダンタイ</t>
    </rPh>
    <rPh sb="222" eb="225">
      <t>ヘイキンチ</t>
    </rPh>
    <rPh sb="226" eb="227">
      <t>コ</t>
    </rPh>
    <rPh sb="232" eb="234">
      <t>レイワ</t>
    </rPh>
    <rPh sb="235" eb="237">
      <t>ネンド</t>
    </rPh>
    <rPh sb="239" eb="241">
      <t>カンロ</t>
    </rPh>
    <rPh sb="241" eb="243">
      <t>コウシン</t>
    </rPh>
    <rPh sb="243" eb="245">
      <t>ジギョウ</t>
    </rPh>
    <rPh sb="246" eb="248">
      <t>ジッシ</t>
    </rPh>
    <rPh sb="253" eb="255">
      <t>ヒリツ</t>
    </rPh>
    <rPh sb="256" eb="258">
      <t>ジョウショウ</t>
    </rPh>
    <rPh sb="291" eb="292">
      <t>オオ</t>
    </rPh>
    <rPh sb="294" eb="295">
      <t>ワ</t>
    </rPh>
    <rPh sb="296" eb="297">
      <t>コ</t>
    </rPh>
    <rPh sb="331" eb="333">
      <t>ブンボ</t>
    </rPh>
    <rPh sb="334" eb="338">
      <t>キュウスイゲンカ</t>
    </rPh>
    <rPh sb="339" eb="340">
      <t>オオ</t>
    </rPh>
    <rPh sb="342" eb="344">
      <t>ゲンショウ</t>
    </rPh>
    <rPh sb="351" eb="353">
      <t>ゲンイン</t>
    </rPh>
    <rPh sb="361" eb="367">
      <t>キホンリョウキンゲンメン</t>
    </rPh>
    <rPh sb="368" eb="370">
      <t>レイワ</t>
    </rPh>
    <rPh sb="371" eb="372">
      <t>ネン</t>
    </rPh>
    <rPh sb="373" eb="374">
      <t>ガツ</t>
    </rPh>
    <rPh sb="375" eb="377">
      <t>シュウリョウ</t>
    </rPh>
    <rPh sb="379" eb="383">
      <t>キホンリョウキン</t>
    </rPh>
    <rPh sb="383" eb="386">
      <t>ゲンメンブン</t>
    </rPh>
    <rPh sb="387" eb="392">
      <t>コッコホジョキン</t>
    </rPh>
    <rPh sb="393" eb="395">
      <t>ホテン</t>
    </rPh>
    <rPh sb="548" eb="549">
      <t>オヨ</t>
    </rPh>
    <rPh sb="550" eb="551">
      <t>リツ</t>
    </rPh>
    <rPh sb="551" eb="552">
      <t>シュウ</t>
    </rPh>
    <rPh sb="557" eb="559">
      <t>ルイジ</t>
    </rPh>
    <rPh sb="559" eb="561">
      <t>レイワ</t>
    </rPh>
    <rPh sb="562" eb="564">
      <t>ネンド</t>
    </rPh>
    <rPh sb="566" eb="570">
      <t>シセツコウシン</t>
    </rPh>
    <rPh sb="573" eb="577">
      <t>ハイスイノウリョク</t>
    </rPh>
    <rPh sb="578" eb="580">
      <t>コウジョウ</t>
    </rPh>
    <rPh sb="586" eb="588">
      <t>スウチ</t>
    </rPh>
    <rPh sb="589" eb="591">
      <t>ヘンドウ</t>
    </rPh>
    <rPh sb="598" eb="600">
      <t>テキセイ</t>
    </rPh>
    <rPh sb="601" eb="603">
      <t>ハンイ</t>
    </rPh>
    <rPh sb="604" eb="606">
      <t>カドウ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</si>
</sst>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0.46</c:v>
                </c:pt>
                <c:pt idx="1">
                  <c:v>0</c:v>
                </c:pt>
                <c:pt idx="2" formatCode="#,##0.00;&quot;△&quot;#,##0.00;&quot;-&quot;">
                  <c:v>7.9</c:v>
                </c:pt>
                <c:pt idx="3" formatCode="#,##0.00;&quot;△&quot;#,##0.00;&quot;-&quot;">
                  <c:v>0.87</c:v>
                </c:pt>
                <c:pt idx="4" formatCode="#,##0.00;&quot;△&quot;#,##0.00;&quot;-&quot;">
                  <c:v>1.19</c:v>
                </c:pt>
              </c:numCache>
            </c:numRef>
          </c:val>
          <c:extLst>
            <c:ext xmlns:c16="http://schemas.microsoft.com/office/drawing/2014/chart" uri="{C3380CC4-5D6E-409C-BE32-E72D297353CC}">
              <c16:uniqueId val="{00000000-08BC-447E-B4BB-AA7DE0E985C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08BC-447E-B4BB-AA7DE0E985C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65.489999999999995</c:v>
                </c:pt>
                <c:pt idx="1">
                  <c:v>64.7</c:v>
                </c:pt>
                <c:pt idx="2">
                  <c:v>68.23</c:v>
                </c:pt>
                <c:pt idx="3">
                  <c:v>74.13</c:v>
                </c:pt>
                <c:pt idx="4">
                  <c:v>82.1</c:v>
                </c:pt>
              </c:numCache>
            </c:numRef>
          </c:val>
          <c:extLst>
            <c:ext xmlns:c16="http://schemas.microsoft.com/office/drawing/2014/chart" uri="{C3380CC4-5D6E-409C-BE32-E72D297353CC}">
              <c16:uniqueId val="{00000000-2F42-43C0-9D43-0D3735D5BD7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2F42-43C0-9D43-0D3735D5BD7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88.48</c:v>
                </c:pt>
                <c:pt idx="1">
                  <c:v>87.66</c:v>
                </c:pt>
                <c:pt idx="2">
                  <c:v>83.99</c:v>
                </c:pt>
                <c:pt idx="3">
                  <c:v>69.94</c:v>
                </c:pt>
                <c:pt idx="4">
                  <c:v>63.19</c:v>
                </c:pt>
              </c:numCache>
            </c:numRef>
          </c:val>
          <c:extLst>
            <c:ext xmlns:c16="http://schemas.microsoft.com/office/drawing/2014/chart" uri="{C3380CC4-5D6E-409C-BE32-E72D297353CC}">
              <c16:uniqueId val="{00000000-B04A-4A70-B9A6-B6E1059BB98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B04A-4A70-B9A6-B6E1059BB98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234.64</c:v>
                </c:pt>
                <c:pt idx="1">
                  <c:v>116.49</c:v>
                </c:pt>
                <c:pt idx="2">
                  <c:v>94.79</c:v>
                </c:pt>
                <c:pt idx="3">
                  <c:v>86.57</c:v>
                </c:pt>
                <c:pt idx="4">
                  <c:v>99.56</c:v>
                </c:pt>
              </c:numCache>
            </c:numRef>
          </c:val>
          <c:extLst>
            <c:ext xmlns:c16="http://schemas.microsoft.com/office/drawing/2014/chart" uri="{C3380CC4-5D6E-409C-BE32-E72D297353CC}">
              <c16:uniqueId val="{00000000-5924-41AC-90A9-FEABE116208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5924-41AC-90A9-FEABE116208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DB-4701-B66D-ED487E8BEA3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DB-4701-B66D-ED487E8BEA3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86-4A85-BE31-68311261C71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86-4A85-BE31-68311261C71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ED-40D7-8182-B2E9D32F704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ED-40D7-8182-B2E9D32F704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AE-404F-9915-2C924670805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AE-404F-9915-2C924670805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688.56</c:v>
                </c:pt>
                <c:pt idx="1">
                  <c:v>1314.92</c:v>
                </c:pt>
                <c:pt idx="2">
                  <c:v>2096.98</c:v>
                </c:pt>
                <c:pt idx="3">
                  <c:v>2421.4899999999998</c:v>
                </c:pt>
                <c:pt idx="4">
                  <c:v>1918.58</c:v>
                </c:pt>
              </c:numCache>
            </c:numRef>
          </c:val>
          <c:extLst>
            <c:ext xmlns:c16="http://schemas.microsoft.com/office/drawing/2014/chart" uri="{C3380CC4-5D6E-409C-BE32-E72D297353CC}">
              <c16:uniqueId val="{00000000-9ACB-4ECA-ADEE-55A61C4B1C2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9ACB-4ECA-ADEE-55A61C4B1C2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104.9</c:v>
                </c:pt>
                <c:pt idx="1">
                  <c:v>94.48</c:v>
                </c:pt>
                <c:pt idx="2">
                  <c:v>67.17</c:v>
                </c:pt>
                <c:pt idx="3">
                  <c:v>64.34</c:v>
                </c:pt>
                <c:pt idx="4">
                  <c:v>79.16</c:v>
                </c:pt>
              </c:numCache>
            </c:numRef>
          </c:val>
          <c:extLst>
            <c:ext xmlns:c16="http://schemas.microsoft.com/office/drawing/2014/chart" uri="{C3380CC4-5D6E-409C-BE32-E72D297353CC}">
              <c16:uniqueId val="{00000000-4546-4B60-9F60-570B800E166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4546-4B60-9F60-570B800E166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164.22</c:v>
                </c:pt>
                <c:pt idx="1">
                  <c:v>191.64</c:v>
                </c:pt>
                <c:pt idx="2">
                  <c:v>200.52</c:v>
                </c:pt>
                <c:pt idx="3">
                  <c:v>204.23</c:v>
                </c:pt>
                <c:pt idx="4">
                  <c:v>207.25</c:v>
                </c:pt>
              </c:numCache>
            </c:numRef>
          </c:val>
          <c:extLst>
            <c:ext xmlns:c16="http://schemas.microsoft.com/office/drawing/2014/chart" uri="{C3380CC4-5D6E-409C-BE32-E72D297353CC}">
              <c16:uniqueId val="{00000000-B24E-4554-90CE-2FDEC1A247F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B24E-4554-90CE-2FDEC1A247F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和歌山県　広川町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6661</v>
      </c>
      <c r="AM8" s="55"/>
      <c r="AN8" s="55"/>
      <c r="AO8" s="55"/>
      <c r="AP8" s="55"/>
      <c r="AQ8" s="55"/>
      <c r="AR8" s="55"/>
      <c r="AS8" s="55"/>
      <c r="AT8" s="45">
        <f>データ!$S$6</f>
        <v>65.349999999999994</v>
      </c>
      <c r="AU8" s="45"/>
      <c r="AV8" s="45"/>
      <c r="AW8" s="45"/>
      <c r="AX8" s="45"/>
      <c r="AY8" s="45"/>
      <c r="AZ8" s="45"/>
      <c r="BA8" s="45"/>
      <c r="BB8" s="45">
        <f>データ!$T$6</f>
        <v>101.93</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65.260000000000005</v>
      </c>
      <c r="Q10" s="45"/>
      <c r="R10" s="45"/>
      <c r="S10" s="45"/>
      <c r="T10" s="45"/>
      <c r="U10" s="45"/>
      <c r="V10" s="45"/>
      <c r="W10" s="55">
        <f>データ!$Q$6</f>
        <v>3018</v>
      </c>
      <c r="X10" s="55"/>
      <c r="Y10" s="55"/>
      <c r="Z10" s="55"/>
      <c r="AA10" s="55"/>
      <c r="AB10" s="55"/>
      <c r="AC10" s="55"/>
      <c r="AD10" s="2"/>
      <c r="AE10" s="2"/>
      <c r="AF10" s="2"/>
      <c r="AG10" s="2"/>
      <c r="AH10" s="2"/>
      <c r="AI10" s="2"/>
      <c r="AJ10" s="2"/>
      <c r="AK10" s="2"/>
      <c r="AL10" s="55">
        <f>データ!$U$6</f>
        <v>4324</v>
      </c>
      <c r="AM10" s="55"/>
      <c r="AN10" s="55"/>
      <c r="AO10" s="55"/>
      <c r="AP10" s="55"/>
      <c r="AQ10" s="55"/>
      <c r="AR10" s="55"/>
      <c r="AS10" s="55"/>
      <c r="AT10" s="45">
        <f>データ!$V$6</f>
        <v>10.4</v>
      </c>
      <c r="AU10" s="45"/>
      <c r="AV10" s="45"/>
      <c r="AW10" s="45"/>
      <c r="AX10" s="45"/>
      <c r="AY10" s="45"/>
      <c r="AZ10" s="45"/>
      <c r="BA10" s="45"/>
      <c r="BB10" s="45">
        <f>データ!$W$6</f>
        <v>415.77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116</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Xf8pcBZawJcOnaPFqz2SGc1a6btBgZaKgEauuW0CQY2QEjfBJ3wLf3E1tUlT2zqJUBhEs6o5es6bwFI04mt4aw==" saltValue="XoGpcS6KT/kUkLJCYu/vU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303623</v>
      </c>
      <c r="D6" s="20">
        <f t="shared" si="3"/>
        <v>47</v>
      </c>
      <c r="E6" s="20">
        <f t="shared" si="3"/>
        <v>1</v>
      </c>
      <c r="F6" s="20">
        <f t="shared" si="3"/>
        <v>0</v>
      </c>
      <c r="G6" s="20">
        <f t="shared" si="3"/>
        <v>0</v>
      </c>
      <c r="H6" s="20" t="str">
        <f t="shared" si="3"/>
        <v>和歌山県　広川町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65.260000000000005</v>
      </c>
      <c r="Q6" s="21">
        <f t="shared" si="3"/>
        <v>3018</v>
      </c>
      <c r="R6" s="21">
        <f t="shared" si="3"/>
        <v>6661</v>
      </c>
      <c r="S6" s="21">
        <f t="shared" si="3"/>
        <v>65.349999999999994</v>
      </c>
      <c r="T6" s="21">
        <f t="shared" si="3"/>
        <v>101.93</v>
      </c>
      <c r="U6" s="21">
        <f t="shared" si="3"/>
        <v>4324</v>
      </c>
      <c r="V6" s="21">
        <f t="shared" si="3"/>
        <v>10.4</v>
      </c>
      <c r="W6" s="21">
        <f t="shared" si="3"/>
        <v>415.77</v>
      </c>
      <c r="X6" s="22">
        <f>IF(X7="",NA(),X7)</f>
        <v>234.64</v>
      </c>
      <c r="Y6" s="22">
        <f t="shared" ref="Y6:AG6" si="4">IF(Y7="",NA(),Y7)</f>
        <v>116.49</v>
      </c>
      <c r="Z6" s="22">
        <f t="shared" si="4"/>
        <v>94.79</v>
      </c>
      <c r="AA6" s="22">
        <f t="shared" si="4"/>
        <v>86.57</v>
      </c>
      <c r="AB6" s="22">
        <f t="shared" si="4"/>
        <v>99.56</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688.56</v>
      </c>
      <c r="BF6" s="22">
        <f t="shared" ref="BF6:BN6" si="7">IF(BF7="",NA(),BF7)</f>
        <v>1314.92</v>
      </c>
      <c r="BG6" s="22">
        <f t="shared" si="7"/>
        <v>2096.98</v>
      </c>
      <c r="BH6" s="22">
        <f t="shared" si="7"/>
        <v>2421.4899999999998</v>
      </c>
      <c r="BI6" s="22">
        <f t="shared" si="7"/>
        <v>1918.58</v>
      </c>
      <c r="BJ6" s="22">
        <f t="shared" si="7"/>
        <v>1007.7</v>
      </c>
      <c r="BK6" s="22">
        <f t="shared" si="7"/>
        <v>1018.52</v>
      </c>
      <c r="BL6" s="22">
        <f t="shared" si="7"/>
        <v>949.61</v>
      </c>
      <c r="BM6" s="22">
        <f t="shared" si="7"/>
        <v>918.84</v>
      </c>
      <c r="BN6" s="22">
        <f t="shared" si="7"/>
        <v>955.49</v>
      </c>
      <c r="BO6" s="21" t="str">
        <f>IF(BO7="","",IF(BO7="-","【-】","【"&amp;SUBSTITUTE(TEXT(BO7,"#,##0.00"),"-","△")&amp;"】"))</f>
        <v>【982.48】</v>
      </c>
      <c r="BP6" s="22">
        <f>IF(BP7="",NA(),BP7)</f>
        <v>104.9</v>
      </c>
      <c r="BQ6" s="22">
        <f t="shared" ref="BQ6:BY6" si="8">IF(BQ7="",NA(),BQ7)</f>
        <v>94.48</v>
      </c>
      <c r="BR6" s="22">
        <f t="shared" si="8"/>
        <v>67.17</v>
      </c>
      <c r="BS6" s="22">
        <f t="shared" si="8"/>
        <v>64.34</v>
      </c>
      <c r="BT6" s="22">
        <f t="shared" si="8"/>
        <v>79.16</v>
      </c>
      <c r="BU6" s="22">
        <f t="shared" si="8"/>
        <v>59.22</v>
      </c>
      <c r="BV6" s="22">
        <f t="shared" si="8"/>
        <v>58.79</v>
      </c>
      <c r="BW6" s="22">
        <f t="shared" si="8"/>
        <v>58.41</v>
      </c>
      <c r="BX6" s="22">
        <f t="shared" si="8"/>
        <v>58.27</v>
      </c>
      <c r="BY6" s="22">
        <f t="shared" si="8"/>
        <v>55.15</v>
      </c>
      <c r="BZ6" s="21" t="str">
        <f>IF(BZ7="","",IF(BZ7="-","【-】","【"&amp;SUBSTITUTE(TEXT(BZ7,"#,##0.00"),"-","△")&amp;"】"))</f>
        <v>【50.61】</v>
      </c>
      <c r="CA6" s="22">
        <f>IF(CA7="",NA(),CA7)</f>
        <v>164.22</v>
      </c>
      <c r="CB6" s="22">
        <f t="shared" ref="CB6:CJ6" si="9">IF(CB7="",NA(),CB7)</f>
        <v>191.64</v>
      </c>
      <c r="CC6" s="22">
        <f t="shared" si="9"/>
        <v>200.52</v>
      </c>
      <c r="CD6" s="22">
        <f t="shared" si="9"/>
        <v>204.23</v>
      </c>
      <c r="CE6" s="22">
        <f t="shared" si="9"/>
        <v>207.25</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65.489999999999995</v>
      </c>
      <c r="CM6" s="22">
        <f t="shared" ref="CM6:CU6" si="10">IF(CM7="",NA(),CM7)</f>
        <v>64.7</v>
      </c>
      <c r="CN6" s="22">
        <f t="shared" si="10"/>
        <v>68.23</v>
      </c>
      <c r="CO6" s="22">
        <f t="shared" si="10"/>
        <v>74.13</v>
      </c>
      <c r="CP6" s="22">
        <f t="shared" si="10"/>
        <v>82.1</v>
      </c>
      <c r="CQ6" s="22">
        <f t="shared" si="10"/>
        <v>56.76</v>
      </c>
      <c r="CR6" s="22">
        <f t="shared" si="10"/>
        <v>56.04</v>
      </c>
      <c r="CS6" s="22">
        <f t="shared" si="10"/>
        <v>58.52</v>
      </c>
      <c r="CT6" s="22">
        <f t="shared" si="10"/>
        <v>58.88</v>
      </c>
      <c r="CU6" s="22">
        <f t="shared" si="10"/>
        <v>58.16</v>
      </c>
      <c r="CV6" s="21" t="str">
        <f>IF(CV7="","",IF(CV7="-","【-】","【"&amp;SUBSTITUTE(TEXT(CV7,"#,##0.00"),"-","△")&amp;"】"))</f>
        <v>【56.15】</v>
      </c>
      <c r="CW6" s="22">
        <f>IF(CW7="",NA(),CW7)</f>
        <v>88.48</v>
      </c>
      <c r="CX6" s="22">
        <f t="shared" ref="CX6:DF6" si="11">IF(CX7="",NA(),CX7)</f>
        <v>87.66</v>
      </c>
      <c r="CY6" s="22">
        <f t="shared" si="11"/>
        <v>83.99</v>
      </c>
      <c r="CZ6" s="22">
        <f t="shared" si="11"/>
        <v>69.94</v>
      </c>
      <c r="DA6" s="22">
        <f t="shared" si="11"/>
        <v>63.19</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0.46</v>
      </c>
      <c r="EE6" s="21">
        <f t="shared" ref="EE6:EM6" si="14">IF(EE7="",NA(),EE7)</f>
        <v>0</v>
      </c>
      <c r="EF6" s="22">
        <f t="shared" si="14"/>
        <v>7.9</v>
      </c>
      <c r="EG6" s="22">
        <f t="shared" si="14"/>
        <v>0.87</v>
      </c>
      <c r="EH6" s="22">
        <f t="shared" si="14"/>
        <v>1.19</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303623</v>
      </c>
      <c r="D7" s="24">
        <v>47</v>
      </c>
      <c r="E7" s="24">
        <v>1</v>
      </c>
      <c r="F7" s="24">
        <v>0</v>
      </c>
      <c r="G7" s="24">
        <v>0</v>
      </c>
      <c r="H7" s="24" t="s">
        <v>96</v>
      </c>
      <c r="I7" s="24" t="s">
        <v>97</v>
      </c>
      <c r="J7" s="24" t="s">
        <v>98</v>
      </c>
      <c r="K7" s="24" t="s">
        <v>99</v>
      </c>
      <c r="L7" s="24" t="s">
        <v>100</v>
      </c>
      <c r="M7" s="24" t="s">
        <v>101</v>
      </c>
      <c r="N7" s="25" t="s">
        <v>102</v>
      </c>
      <c r="O7" s="25" t="s">
        <v>103</v>
      </c>
      <c r="P7" s="25">
        <v>65.260000000000005</v>
      </c>
      <c r="Q7" s="25">
        <v>3018</v>
      </c>
      <c r="R7" s="25">
        <v>6661</v>
      </c>
      <c r="S7" s="25">
        <v>65.349999999999994</v>
      </c>
      <c r="T7" s="25">
        <v>101.93</v>
      </c>
      <c r="U7" s="25">
        <v>4324</v>
      </c>
      <c r="V7" s="25">
        <v>10.4</v>
      </c>
      <c r="W7" s="25">
        <v>415.77</v>
      </c>
      <c r="X7" s="25">
        <v>234.64</v>
      </c>
      <c r="Y7" s="25">
        <v>116.49</v>
      </c>
      <c r="Z7" s="25">
        <v>94.79</v>
      </c>
      <c r="AA7" s="25">
        <v>86.57</v>
      </c>
      <c r="AB7" s="25">
        <v>99.56</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688.56</v>
      </c>
      <c r="BF7" s="25">
        <v>1314.92</v>
      </c>
      <c r="BG7" s="25">
        <v>2096.98</v>
      </c>
      <c r="BH7" s="25">
        <v>2421.4899999999998</v>
      </c>
      <c r="BI7" s="25">
        <v>1918.58</v>
      </c>
      <c r="BJ7" s="25">
        <v>1007.7</v>
      </c>
      <c r="BK7" s="25">
        <v>1018.52</v>
      </c>
      <c r="BL7" s="25">
        <v>949.61</v>
      </c>
      <c r="BM7" s="25">
        <v>918.84</v>
      </c>
      <c r="BN7" s="25">
        <v>955.49</v>
      </c>
      <c r="BO7" s="25">
        <v>982.48</v>
      </c>
      <c r="BP7" s="25">
        <v>104.9</v>
      </c>
      <c r="BQ7" s="25">
        <v>94.48</v>
      </c>
      <c r="BR7" s="25">
        <v>67.17</v>
      </c>
      <c r="BS7" s="25">
        <v>64.34</v>
      </c>
      <c r="BT7" s="25">
        <v>79.16</v>
      </c>
      <c r="BU7" s="25">
        <v>59.22</v>
      </c>
      <c r="BV7" s="25">
        <v>58.79</v>
      </c>
      <c r="BW7" s="25">
        <v>58.41</v>
      </c>
      <c r="BX7" s="25">
        <v>58.27</v>
      </c>
      <c r="BY7" s="25">
        <v>55.15</v>
      </c>
      <c r="BZ7" s="25">
        <v>50.61</v>
      </c>
      <c r="CA7" s="25">
        <v>164.22</v>
      </c>
      <c r="CB7" s="25">
        <v>191.64</v>
      </c>
      <c r="CC7" s="25">
        <v>200.52</v>
      </c>
      <c r="CD7" s="25">
        <v>204.23</v>
      </c>
      <c r="CE7" s="25">
        <v>207.25</v>
      </c>
      <c r="CF7" s="25">
        <v>292.89999999999998</v>
      </c>
      <c r="CG7" s="25">
        <v>298.25</v>
      </c>
      <c r="CH7" s="25">
        <v>303.27999999999997</v>
      </c>
      <c r="CI7" s="25">
        <v>303.81</v>
      </c>
      <c r="CJ7" s="25">
        <v>310.26</v>
      </c>
      <c r="CK7" s="25">
        <v>320.83</v>
      </c>
      <c r="CL7" s="25">
        <v>65.489999999999995</v>
      </c>
      <c r="CM7" s="25">
        <v>64.7</v>
      </c>
      <c r="CN7" s="25">
        <v>68.23</v>
      </c>
      <c r="CO7" s="25">
        <v>74.13</v>
      </c>
      <c r="CP7" s="25">
        <v>82.1</v>
      </c>
      <c r="CQ7" s="25">
        <v>56.76</v>
      </c>
      <c r="CR7" s="25">
        <v>56.04</v>
      </c>
      <c r="CS7" s="25">
        <v>58.52</v>
      </c>
      <c r="CT7" s="25">
        <v>58.88</v>
      </c>
      <c r="CU7" s="25">
        <v>58.16</v>
      </c>
      <c r="CV7" s="25">
        <v>56.15</v>
      </c>
      <c r="CW7" s="25">
        <v>88.48</v>
      </c>
      <c r="CX7" s="25">
        <v>87.66</v>
      </c>
      <c r="CY7" s="25">
        <v>83.99</v>
      </c>
      <c r="CZ7" s="25">
        <v>69.94</v>
      </c>
      <c r="DA7" s="25">
        <v>63.19</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0.46</v>
      </c>
      <c r="EE7" s="25">
        <v>0</v>
      </c>
      <c r="EF7" s="25">
        <v>7.9</v>
      </c>
      <c r="EG7" s="25">
        <v>0.87</v>
      </c>
      <c r="EH7" s="25">
        <v>1.19</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2023-12-05T01:06:41Z</dcterms:created>
  <dcterms:modified xsi:type="dcterms:W3CDTF">2024-02-05T12:26:01Z</dcterms:modified>
  <cp:category/>
</cp:coreProperties>
</file>