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K:\　下水道 （事務）\▲ 経営比較分析表　（２月上旬）　（10年保存）\令和０４年度（R6.2月回答）\"/>
    </mc:Choice>
  </mc:AlternateContent>
  <xr:revisionPtr revIDLastSave="0" documentId="13_ncr:1_{95D3F472-73BC-4509-B49A-42D98744C3E1}" xr6:coauthVersionLast="40" xr6:coauthVersionMax="40" xr10:uidLastSave="{00000000-0000-0000-0000-000000000000}"/>
  <workbookProtection workbookAlgorithmName="SHA-512" workbookHashValue="QmumxL1fTs3y/G7xSSluIE2YNy073XzeEbUZYEejsxisEcJHJmbsMCfUeQvRnFENUHqX9f4u92OvGW5ecRqjQQ==" workbookSaltValue="RT+ymHbhbl5Tj78yfetHj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P6" i="5"/>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L8" i="4"/>
  <c r="AD8" i="4"/>
  <c r="B8"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<sst xmlns="http://schemas.openxmlformats.org/spreadsheetml/2006/main" count="257" uniqueCount="118">
  <si>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</si>
  <si>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</si>
  <si>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</si>
  <si>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</si>
  <si>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</si>
  <si>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</si>
  <si>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</si>
  <si>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</si>
  <si>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</si>
  <si>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</si>
  <si>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</si>
  <si>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</si>
  <si>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</si>
  <si>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</si>
  <si>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</si>
  <si>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</si>
  <si>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</si>
  <si>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</si>
  <si>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</si>
  <si>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</si>
  <si>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</si>
  <si>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</si>
  <si>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</si>
  <si>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</si>
  <si>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</si>
  <si>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</si>
  <si>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</si>
  <si>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</si>
  <si>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</si>
  <si>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</si>
  <si>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</si>
  <si>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</si>
  <si>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</si>
  <si>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</si>
  <si>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</si>
  <si>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</si>
  <si>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</si>
  <si>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</si>
  <si>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</si>
  <si>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</si>
  <si>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</si>
  <si>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</si>
  <si>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</si>
  <si>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</si>
  <si>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</si>
  <si>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</si>
  <si>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</si>
  <si>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</si>
  <si>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</si>
  <si>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</si>
  <si>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</si>
  <si>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</si>
  <si>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</si>
  <si>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</si>
  <si>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</si>
  <si>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</si>
  <si>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</si>
  <si>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</si>
  <si>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</si>
  <si>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</si>
  <si>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</si>
  <si>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</si>
  <si>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</si>
  <si>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</si>
  <si>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</si>
  <si>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</si>
  <si>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</si>
  <si>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</si>
  <si>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</si>
  <si>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</si>
  <si>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</si>
  <si>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</si>
  <si>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</si>
  <si>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</si>
  <si>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</si>
  <si>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</si>
  <si>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</si>
  <si>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</si>
  <si>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</si>
  <si>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</si>
  <si>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</si>
  <si>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</si>
  <si>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</si>
  <si>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</si>
  <si>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</si>
  <si>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</si>
  <si>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</si>
  <si>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</si>
  <si>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</si>
  <si>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</si>
  <si>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</si>
  <si>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</si>
  <si>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</si>
  <si>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</si>
  <si>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</si>
  <si>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</si>
  <si>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</si>
  <si>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</si>
  <si>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</si>
  <si>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</si>
  <si>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</si>
  <si>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</si>
  <si>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</si>
  <si>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</si>
  <si>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</si>
  <si>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</si>
  <si>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</si>
  <si>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</si>
  <si>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</si>
  <si>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</si>
  <si>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</si>
  <si>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</si>
  <si>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</si>
  <si>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</si>
  <si>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</si>
  <si>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経常収支比率は100％を超え黒字の経営となっていますが、下水道使用料で回収すべき経費を下水道使用料収入で賄えている訳ではなく、主に一般会計からの多額の繰入金があるためであります。
　企業債残高対事業規模比率が昨年度より高くなっています。これは、下水道使用料収入の減収によるものです。節水機器の普及や人口減少にともない、今後も使用料収入が減少傾向になると想定されます。また、類似団体平均を上回っており、過大な企業債残高となっています。財政規模に応じた投資・企業債発行に抑制することで率の抑制を図っています。ただし、事業計画概成に必要な投資を行えていないと言えます。
　なお、本町の汚水処理につきましては、県営の処理場が行っているため、施設利用率の該当はありません。</t>
    <rPh sb="123" eb="126">
      <t>ゲスイドウ</t>
    </rPh>
    <rPh sb="126" eb="129">
      <t>シヨウリョウ</t>
    </rPh>
    <rPh sb="129" eb="131">
      <t>シュウニュウ</t>
    </rPh>
    <rPh sb="132" eb="134">
      <t>ゲンシュウ</t>
    </rPh>
    <rPh sb="142" eb="144">
      <t>セッスイ</t>
    </rPh>
    <rPh sb="144" eb="146">
      <t>キキ</t>
    </rPh>
    <rPh sb="147" eb="149">
      <t>フキュウ</t>
    </rPh>
    <rPh sb="150" eb="152">
      <t>ジンコウ</t>
    </rPh>
    <rPh sb="152" eb="154">
      <t>ゲンショウ</t>
    </rPh>
    <rPh sb="160" eb="162">
      <t>コンゴ</t>
    </rPh>
    <rPh sb="163" eb="166">
      <t>シヨウリョウ</t>
    </rPh>
    <rPh sb="166" eb="168">
      <t>シュウニュウ</t>
    </rPh>
    <rPh sb="169" eb="171">
      <t>ゲンショウ</t>
    </rPh>
    <rPh sb="171" eb="173">
      <t>ケイコウ</t>
    </rPh>
    <rPh sb="177" eb="179">
      <t>ソウテイ</t>
    </rPh>
    <phoneticPr fontId="4"/>
  </si>
  <si>
    <t>　汚水管渠につきましては、法定耐用年数が50年であり、昭和60年度の工事着手からの期間が短く更新時期でないため行っていません。
　ただし、施設については経年により劣化が進んでいるため、ストックマネジメント計画に基づき、適切な点検・維持補修を行い長寿命化に努め、破損事故防止と更新投資費の抑制を図っています。
　なお、有形固定資産減価償却率については、会計整理のルール上、昭和60年度から平成30年度までは減価償却を行っていないため、実際の老朽化率より低く算出されいますが、今後、適正な数字が算出されると考えています。</t>
    <rPh sb="13" eb="15">
      <t>ホウテイ</t>
    </rPh>
    <rPh sb="15" eb="17">
      <t>タイヨウ</t>
    </rPh>
    <rPh sb="17" eb="19">
      <t>ネンスウ</t>
    </rPh>
    <rPh sb="22" eb="23">
      <t>ネン</t>
    </rPh>
    <rPh sb="48" eb="50">
      <t>ジキ</t>
    </rPh>
    <rPh sb="55" eb="56">
      <t>オコナ</t>
    </rPh>
    <rPh sb="69" eb="71">
      <t>シセツ</t>
    </rPh>
    <rPh sb="76" eb="78">
      <t>ケイネン</t>
    </rPh>
    <rPh sb="84" eb="85">
      <t>スス</t>
    </rPh>
    <rPh sb="102" eb="104">
      <t>ケイカク</t>
    </rPh>
    <rPh sb="105" eb="106">
      <t>モト</t>
    </rPh>
    <rPh sb="115" eb="117">
      <t>イジ</t>
    </rPh>
    <rPh sb="127" eb="128">
      <t>ツト</t>
    </rPh>
    <rPh sb="130" eb="132">
      <t>ハソン</t>
    </rPh>
    <rPh sb="132" eb="134">
      <t>ジコ</t>
    </rPh>
    <rPh sb="134" eb="136">
      <t>ボウシ</t>
    </rPh>
    <rPh sb="137" eb="139">
      <t>コウシン</t>
    </rPh>
    <rPh sb="139" eb="141">
      <t>トウシ</t>
    </rPh>
    <rPh sb="141" eb="142">
      <t>ヒ</t>
    </rPh>
    <rPh sb="143" eb="145">
      <t>ヨクセイ</t>
    </rPh>
    <rPh sb="146" eb="147">
      <t>ハカ</t>
    </rPh>
    <rPh sb="158" eb="160">
      <t>ユウケイ</t>
    </rPh>
    <rPh sb="160" eb="162">
      <t>コテイ</t>
    </rPh>
    <rPh sb="162" eb="164">
      <t>シサン</t>
    </rPh>
    <rPh sb="164" eb="166">
      <t>ゲンカ</t>
    </rPh>
    <rPh sb="166" eb="168">
      <t>ショウキャク</t>
    </rPh>
    <rPh sb="168" eb="169">
      <t>リツ</t>
    </rPh>
    <rPh sb="175" eb="177">
      <t>カイケイ</t>
    </rPh>
    <rPh sb="177" eb="179">
      <t>セイリ</t>
    </rPh>
    <rPh sb="183" eb="184">
      <t>ジョウ</t>
    </rPh>
    <rPh sb="185" eb="187">
      <t>ショウワ</t>
    </rPh>
    <rPh sb="189" eb="191">
      <t>ネンド</t>
    </rPh>
    <rPh sb="193" eb="195">
      <t>ヘイセイ</t>
    </rPh>
    <rPh sb="197" eb="199">
      <t>ネンド</t>
    </rPh>
    <rPh sb="202" eb="204">
      <t>ゲンカ</t>
    </rPh>
    <rPh sb="204" eb="206">
      <t>ショウキャク</t>
    </rPh>
    <rPh sb="207" eb="208">
      <t>オコナ</t>
    </rPh>
    <rPh sb="216" eb="218">
      <t>ジッサイ</t>
    </rPh>
    <rPh sb="219" eb="222">
      <t>ロウキュウカ</t>
    </rPh>
    <rPh sb="222" eb="223">
      <t>リツ</t>
    </rPh>
    <rPh sb="225" eb="226">
      <t>ヒク</t>
    </rPh>
    <rPh sb="227" eb="229">
      <t>サンシュツ</t>
    </rPh>
    <rPh sb="236" eb="238">
      <t>コンゴ</t>
    </rPh>
    <rPh sb="239" eb="241">
      <t>テキセイ</t>
    </rPh>
    <rPh sb="242" eb="244">
      <t>スウジ</t>
    </rPh>
    <rPh sb="245" eb="247">
      <t>サンシュツ</t>
    </rPh>
    <rPh sb="251" eb="252">
      <t>カンガ</t>
    </rPh>
    <phoneticPr fontId="4"/>
  </si>
  <si>
    <t>　昭和60年度の工事開始からの期間が短いとはいえ、投資規模に応じた下水道使用料収入には結びついていない現状にあります。
　経営の改善として接続率の向上に努めると共に、起伏が多い地勢・費用対効果・実現性を考慮し、事業計画区域の見直しを行います。
　区域外となる地域については、私設による合併処理浄化槽により水洗化率の向上を進め、事業計画区域の縮小を考えています。
　なお、本町の下水道事業は令和元年度に地方公営企業法を適用した事業であるため、平成30年度以前の経営指標は算出できていません。</t>
    <rPh sb="33" eb="36">
      <t>ゲスイドウ</t>
    </rPh>
    <rPh sb="51" eb="53">
      <t>ゲンジョウ</t>
    </rPh>
    <rPh sb="80" eb="81">
      <t>トモ</t>
    </rPh>
    <rPh sb="83" eb="85">
      <t>キフク</t>
    </rPh>
    <rPh sb="86" eb="87">
      <t>オオ</t>
    </rPh>
    <rPh sb="88" eb="90">
      <t>チセイ</t>
    </rPh>
    <rPh sb="97" eb="100">
      <t>ジツゲンセイ</t>
    </rPh>
    <rPh sb="101" eb="103">
      <t>コウリョ</t>
    </rPh>
    <rPh sb="112" eb="114">
      <t>ミナオ</t>
    </rPh>
    <rPh sb="116" eb="117">
      <t>オコナ</t>
    </rPh>
    <rPh sb="123" eb="126">
      <t>クイキガイ</t>
    </rPh>
    <rPh sb="129" eb="131">
      <t>チイキ</t>
    </rPh>
    <rPh sb="137" eb="139">
      <t>シセツ</t>
    </rPh>
    <rPh sb="142" eb="144">
      <t>ガッペイ</t>
    </rPh>
    <rPh sb="144" eb="146">
      <t>ショリ</t>
    </rPh>
    <rPh sb="146" eb="149">
      <t>ジョウカソウ</t>
    </rPh>
    <rPh sb="152" eb="155">
      <t>スイセンカ</t>
    </rPh>
    <rPh sb="155" eb="156">
      <t>リツ</t>
    </rPh>
    <rPh sb="157" eb="159">
      <t>コウジョウ</t>
    </rPh>
    <rPh sb="160" eb="161">
      <t>スス</t>
    </rPh>
    <rPh sb="163" eb="165">
      <t>ジギョウ</t>
    </rPh>
    <rPh sb="165" eb="167">
      <t>ケイカク</t>
    </rPh>
    <rPh sb="167" eb="169">
      <t>クイキ</t>
    </rPh>
    <rPh sb="170" eb="172">
      <t>シュクショウ</t>
    </rPh>
    <rPh sb="173" eb="174">
      <t>カンガ</t>
    </rPh>
    <rPh sb="185" eb="187">
      <t>ホンチョウ</t>
    </rPh>
    <rPh sb="188" eb="191">
      <t>ゲスイドウ</t>
    </rPh>
    <rPh sb="191" eb="193">
      <t>ジギョウ</t>
    </rPh>
    <rPh sb="194" eb="196">
      <t>レイワ</t>
    </rPh>
    <rPh sb="196" eb="198">
      <t>ガンネン</t>
    </rPh>
    <rPh sb="198" eb="199">
      <t>ド</t>
    </rPh>
    <rPh sb="200" eb="202">
      <t>チホウ</t>
    </rPh>
    <rPh sb="202" eb="204">
      <t>コウエイ</t>
    </rPh>
    <rPh sb="204" eb="206">
      <t>キギョウ</t>
    </rPh>
    <rPh sb="206" eb="207">
      <t>ホウ</t>
    </rPh>
    <rPh sb="208" eb="210">
      <t>テキヨウ</t>
    </rPh>
    <rPh sb="212" eb="214">
      <t>ジギョウ</t>
    </rPh>
    <rPh sb="220" eb="222">
      <t>ヘイセイ</t>
    </rPh>
    <rPh sb="224" eb="226">
      <t>ネンド</t>
    </rPh>
    <rPh sb="226" eb="228">
      <t>イゼン</t>
    </rPh>
    <rPh sb="229" eb="231">
      <t>ケイエイ</t>
    </rPh>
    <rPh sb="231" eb="233">
      <t>シヒョウ</t>
    </rPh>
    <rPh sb="234" eb="236">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</si>
</sst>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B0-4DDA-965F-8BD30BE65F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1.65</c:v>
                </c:pt>
                <c:pt idx="3">
                  <c:v>0.14000000000000001</c:v>
                </c:pt>
                <c:pt idx="4">
                  <c:v>0.08</c:v>
                </c:pt>
              </c:numCache>
            </c:numRef>
          </c:val>
          <c:smooth val="0"/>
          <c:extLst>
            <c:ext xmlns:c16="http://schemas.microsoft.com/office/drawing/2014/chart" uri="{C3380CC4-5D6E-409C-BE32-E72D297353CC}">
              <c16:uniqueId val="{00000001-59B0-4DDA-965F-8BD30BE65F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6-4235-B63A-413CE3AB2C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50.94</c:v>
                </c:pt>
                <c:pt idx="2">
                  <c:v>50.53</c:v>
                </c:pt>
                <c:pt idx="3">
                  <c:v>51.42</c:v>
                </c:pt>
                <c:pt idx="4">
                  <c:v>48.95</c:v>
                </c:pt>
              </c:numCache>
            </c:numRef>
          </c:val>
          <c:smooth val="0"/>
          <c:extLst>
            <c:ext xmlns:c16="http://schemas.microsoft.com/office/drawing/2014/chart" uri="{C3380CC4-5D6E-409C-BE32-E72D297353CC}">
              <c16:uniqueId val="{00000001-0426-4235-B63A-413CE3AB2C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85.04</c:v>
                </c:pt>
                <c:pt idx="2">
                  <c:v>85.86</c:v>
                </c:pt>
                <c:pt idx="3">
                  <c:v>87.85</c:v>
                </c:pt>
                <c:pt idx="4">
                  <c:v>89.82</c:v>
                </c:pt>
              </c:numCache>
            </c:numRef>
          </c:val>
          <c:extLst>
            <c:ext xmlns:c16="http://schemas.microsoft.com/office/drawing/2014/chart" uri="{C3380CC4-5D6E-409C-BE32-E72D297353CC}">
              <c16:uniqueId val="{00000000-7E8C-4538-9A1F-BEE88AF9A8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82.55</c:v>
                </c:pt>
                <c:pt idx="2">
                  <c:v>82.08</c:v>
                </c:pt>
                <c:pt idx="3">
                  <c:v>81.34</c:v>
                </c:pt>
                <c:pt idx="4">
                  <c:v>81.14</c:v>
                </c:pt>
              </c:numCache>
            </c:numRef>
          </c:val>
          <c:smooth val="0"/>
          <c:extLst>
            <c:ext xmlns:c16="http://schemas.microsoft.com/office/drawing/2014/chart" uri="{C3380CC4-5D6E-409C-BE32-E72D297353CC}">
              <c16:uniqueId val="{00000001-7E8C-4538-9A1F-BEE88AF9A8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113.42</c:v>
                </c:pt>
                <c:pt idx="2">
                  <c:v>107.36</c:v>
                </c:pt>
                <c:pt idx="3">
                  <c:v>103.94</c:v>
                </c:pt>
                <c:pt idx="4">
                  <c:v>102.95</c:v>
                </c:pt>
              </c:numCache>
            </c:numRef>
          </c:val>
          <c:extLst>
            <c:ext xmlns:c16="http://schemas.microsoft.com/office/drawing/2014/chart" uri="{C3380CC4-5D6E-409C-BE32-E72D297353CC}">
              <c16:uniqueId val="{00000000-AB5B-4428-B52F-434C7FC590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106.57</c:v>
                </c:pt>
                <c:pt idx="2">
                  <c:v>107.21</c:v>
                </c:pt>
                <c:pt idx="3">
                  <c:v>107.08</c:v>
                </c:pt>
                <c:pt idx="4">
                  <c:v>106.08</c:v>
                </c:pt>
              </c:numCache>
            </c:numRef>
          </c:val>
          <c:smooth val="0"/>
          <c:extLst>
            <c:ext xmlns:c16="http://schemas.microsoft.com/office/drawing/2014/chart" uri="{C3380CC4-5D6E-409C-BE32-E72D297353CC}">
              <c16:uniqueId val="{00000001-AB5B-4428-B52F-434C7FC590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3.05</c:v>
                </c:pt>
                <c:pt idx="2">
                  <c:v>6.05</c:v>
                </c:pt>
                <c:pt idx="3">
                  <c:v>9.0500000000000007</c:v>
                </c:pt>
                <c:pt idx="4">
                  <c:v>11.98</c:v>
                </c:pt>
              </c:numCache>
            </c:numRef>
          </c:val>
          <c:extLst>
            <c:ext xmlns:c16="http://schemas.microsoft.com/office/drawing/2014/chart" uri="{C3380CC4-5D6E-409C-BE32-E72D297353CC}">
              <c16:uniqueId val="{00000000-A1F2-420D-B26A-B2A1F4D34E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15.85</c:v>
                </c:pt>
                <c:pt idx="2">
                  <c:v>12.7</c:v>
                </c:pt>
                <c:pt idx="3">
                  <c:v>14.65</c:v>
                </c:pt>
                <c:pt idx="4">
                  <c:v>16.11</c:v>
                </c:pt>
              </c:numCache>
            </c:numRef>
          </c:val>
          <c:smooth val="0"/>
          <c:extLst>
            <c:ext xmlns:c16="http://schemas.microsoft.com/office/drawing/2014/chart" uri="{C3380CC4-5D6E-409C-BE32-E72D297353CC}">
              <c16:uniqueId val="{00000001-A1F2-420D-B26A-B2A1F4D34E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6B-4A86-8D88-9AA97B6492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C16B-4A86-8D88-9AA97B6492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CF-4C97-BB52-CC975A3347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53.44</c:v>
                </c:pt>
                <c:pt idx="2">
                  <c:v>43.71</c:v>
                </c:pt>
                <c:pt idx="3">
                  <c:v>45.94</c:v>
                </c:pt>
                <c:pt idx="4">
                  <c:v>29.34</c:v>
                </c:pt>
              </c:numCache>
            </c:numRef>
          </c:val>
          <c:smooth val="0"/>
          <c:extLst>
            <c:ext xmlns:c16="http://schemas.microsoft.com/office/drawing/2014/chart" uri="{C3380CC4-5D6E-409C-BE32-E72D297353CC}">
              <c16:uniqueId val="{00000001-8ECF-4C97-BB52-CC975A3347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16.62</c:v>
                </c:pt>
                <c:pt idx="2">
                  <c:v>18.66</c:v>
                </c:pt>
                <c:pt idx="3">
                  <c:v>18.63</c:v>
                </c:pt>
                <c:pt idx="4">
                  <c:v>16.02</c:v>
                </c:pt>
              </c:numCache>
            </c:numRef>
          </c:val>
          <c:extLst>
            <c:ext xmlns:c16="http://schemas.microsoft.com/office/drawing/2014/chart" uri="{C3380CC4-5D6E-409C-BE32-E72D297353CC}">
              <c16:uniqueId val="{00000000-39CE-4768-9941-74633C37F9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47.03</c:v>
                </c:pt>
                <c:pt idx="2">
                  <c:v>40.67</c:v>
                </c:pt>
                <c:pt idx="3">
                  <c:v>47.7</c:v>
                </c:pt>
                <c:pt idx="4">
                  <c:v>50.59</c:v>
                </c:pt>
              </c:numCache>
            </c:numRef>
          </c:val>
          <c:smooth val="0"/>
          <c:extLst>
            <c:ext xmlns:c16="http://schemas.microsoft.com/office/drawing/2014/chart" uri="{C3380CC4-5D6E-409C-BE32-E72D297353CC}">
              <c16:uniqueId val="{00000001-39CE-4768-9941-74633C37F9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2272.13</c:v>
                </c:pt>
                <c:pt idx="2">
                  <c:v>2069.98</c:v>
                </c:pt>
                <c:pt idx="3">
                  <c:v>1885.04</c:v>
                </c:pt>
                <c:pt idx="4">
                  <c:v>1923.38</c:v>
                </c:pt>
              </c:numCache>
            </c:numRef>
          </c:val>
          <c:extLst>
            <c:ext xmlns:c16="http://schemas.microsoft.com/office/drawing/2014/chart" uri="{C3380CC4-5D6E-409C-BE32-E72D297353CC}">
              <c16:uniqueId val="{00000000-59F9-4D28-9A1A-DA971CB62F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1001.3</c:v>
                </c:pt>
                <c:pt idx="2">
                  <c:v>1050.51</c:v>
                </c:pt>
                <c:pt idx="3">
                  <c:v>1102.01</c:v>
                </c:pt>
                <c:pt idx="4">
                  <c:v>987.36</c:v>
                </c:pt>
              </c:numCache>
            </c:numRef>
          </c:val>
          <c:smooth val="0"/>
          <c:extLst>
            <c:ext xmlns:c16="http://schemas.microsoft.com/office/drawing/2014/chart" uri="{C3380CC4-5D6E-409C-BE32-E72D297353CC}">
              <c16:uniqueId val="{00000001-59F9-4D28-9A1A-DA971CB62F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79.430000000000007</c:v>
                </c:pt>
                <c:pt idx="2">
                  <c:v>77.91</c:v>
                </c:pt>
                <c:pt idx="3">
                  <c:v>76.89</c:v>
                </c:pt>
                <c:pt idx="4">
                  <c:v>70.13</c:v>
                </c:pt>
              </c:numCache>
            </c:numRef>
          </c:val>
          <c:extLst>
            <c:ext xmlns:c16="http://schemas.microsoft.com/office/drawing/2014/chart" uri="{C3380CC4-5D6E-409C-BE32-E72D297353CC}">
              <c16:uniqueId val="{00000000-781D-48B0-A684-3CF583D1B9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81.88</c:v>
                </c:pt>
                <c:pt idx="2">
                  <c:v>82.65</c:v>
                </c:pt>
                <c:pt idx="3">
                  <c:v>82.55</c:v>
                </c:pt>
                <c:pt idx="4">
                  <c:v>83.55</c:v>
                </c:pt>
              </c:numCache>
            </c:numRef>
          </c:val>
          <c:smooth val="0"/>
          <c:extLst>
            <c:ext xmlns:c16="http://schemas.microsoft.com/office/drawing/2014/chart" uri="{C3380CC4-5D6E-409C-BE32-E72D297353CC}">
              <c16:uniqueId val="{00000001-781D-48B0-A684-3CF583D1B9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185.98</c:v>
                </c:pt>
                <c:pt idx="2">
                  <c:v>192.69</c:v>
                </c:pt>
                <c:pt idx="3">
                  <c:v>196.65</c:v>
                </c:pt>
                <c:pt idx="4">
                  <c:v>220.06</c:v>
                </c:pt>
              </c:numCache>
            </c:numRef>
          </c:val>
          <c:extLst>
            <c:ext xmlns:c16="http://schemas.microsoft.com/office/drawing/2014/chart" uri="{C3380CC4-5D6E-409C-BE32-E72D297353CC}">
              <c16:uniqueId val="{00000000-E97E-42A0-83E2-410BE9177E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187.55</c:v>
                </c:pt>
                <c:pt idx="2">
                  <c:v>186.3</c:v>
                </c:pt>
                <c:pt idx="3">
                  <c:v>188.38</c:v>
                </c:pt>
                <c:pt idx="4">
                  <c:v>185.98</c:v>
                </c:pt>
              </c:numCache>
            </c:numRef>
          </c:val>
          <c:smooth val="0"/>
          <c:extLst>
            <c:ext xmlns:c16="http://schemas.microsoft.com/office/drawing/2014/chart" uri="{C3380CC4-5D6E-409C-BE32-E72D297353CC}">
              <c16:uniqueId val="{00000001-E97E-42A0-83E2-410BE9177E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かつらぎ町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15915</v>
      </c>
      <c r="AM8" s="37"/>
      <c r="AN8" s="37"/>
      <c r="AO8" s="37"/>
      <c r="AP8" s="37"/>
      <c r="AQ8" s="37"/>
      <c r="AR8" s="37"/>
      <c r="AS8" s="37"/>
      <c r="AT8" s="38">
        <f>データ!T6</f>
        <v>151.69</v>
      </c>
      <c r="AU8" s="38"/>
      <c r="AV8" s="38"/>
      <c r="AW8" s="38"/>
      <c r="AX8" s="38"/>
      <c r="AY8" s="38"/>
      <c r="AZ8" s="38"/>
      <c r="BA8" s="38"/>
      <c r="BB8" s="38">
        <f>データ!U6</f>
        <v>104.92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58.9</v>
      </c>
      <c r="J10" s="38"/>
      <c r="K10" s="38"/>
      <c r="L10" s="38"/>
      <c r="M10" s="38"/>
      <c r="N10" s="38"/>
      <c r="O10" s="38"/>
      <c r="P10" s="38">
        <f>データ!P6</f>
        <v>40.83</v>
      </c>
      <c r="Q10" s="38"/>
      <c r="R10" s="38"/>
      <c r="S10" s="38"/>
      <c r="T10" s="38"/>
      <c r="U10" s="38"/>
      <c r="V10" s="38"/>
      <c r="W10" s="38">
        <f>データ!Q6</f>
        <v>100</v>
      </c>
      <c r="X10" s="38"/>
      <c r="Y10" s="38"/>
      <c r="Z10" s="38"/>
      <c r="AA10" s="38"/>
      <c r="AB10" s="38"/>
      <c r="AC10" s="38"/>
      <c r="AD10" s="37">
        <f>データ!R6</f>
        <v>3170</v>
      </c>
      <c r="AE10" s="37"/>
      <c r="AF10" s="37"/>
      <c r="AG10" s="37"/>
      <c r="AH10" s="37"/>
      <c r="AI10" s="37"/>
      <c r="AJ10" s="37"/>
      <c r="AK10" s="2"/>
      <c r="AL10" s="37">
        <f>データ!V6</f>
        <v>6457</v>
      </c>
      <c r="AM10" s="37"/>
      <c r="AN10" s="37"/>
      <c r="AO10" s="37"/>
      <c r="AP10" s="37"/>
      <c r="AQ10" s="37"/>
      <c r="AR10" s="37"/>
      <c r="AS10" s="37"/>
      <c r="AT10" s="38">
        <f>データ!W6</f>
        <v>2.48</v>
      </c>
      <c r="AU10" s="38"/>
      <c r="AV10" s="38"/>
      <c r="AW10" s="38"/>
      <c r="AX10" s="38"/>
      <c r="AY10" s="38"/>
      <c r="AZ10" s="38"/>
      <c r="BA10" s="38"/>
      <c r="BB10" s="38">
        <f>データ!X6</f>
        <v>2603.63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dyj9KaIzXv2Kls57O08UQ4b+1aKFDlkpn5LhG6anLVijiqROXlV4q2sja0TOaLwMX1SVlRpLavQoa+AC7Wiow==" saltValue="2qpKbrFvIMYAGvzD8+eU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303411</v>
      </c>
      <c r="D6" s="19">
        <f t="shared" si="3"/>
        <v>46</v>
      </c>
      <c r="E6" s="19">
        <f t="shared" si="3"/>
        <v>17</v>
      </c>
      <c r="F6" s="19">
        <f t="shared" si="3"/>
        <v>1</v>
      </c>
      <c r="G6" s="19">
        <f t="shared" si="3"/>
        <v>0</v>
      </c>
      <c r="H6" s="19" t="str">
        <f t="shared" si="3"/>
        <v>和歌山県　かつらぎ町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58.9</v>
      </c>
      <c r="P6" s="20">
        <f t="shared" si="3"/>
        <v>40.83</v>
      </c>
      <c r="Q6" s="20">
        <f t="shared" si="3"/>
        <v>100</v>
      </c>
      <c r="R6" s="20">
        <f t="shared" si="3"/>
        <v>3170</v>
      </c>
      <c r="S6" s="20">
        <f t="shared" si="3"/>
        <v>15915</v>
      </c>
      <c r="T6" s="20">
        <f t="shared" si="3"/>
        <v>151.69</v>
      </c>
      <c r="U6" s="20">
        <f t="shared" si="3"/>
        <v>104.92</v>
      </c>
      <c r="V6" s="20">
        <f t="shared" si="3"/>
        <v>6457</v>
      </c>
      <c r="W6" s="20">
        <f t="shared" si="3"/>
        <v>2.48</v>
      </c>
      <c r="X6" s="20">
        <f t="shared" si="3"/>
        <v>2603.63</v>
      </c>
      <c r="Y6" s="21" t="str">
        <f>IF(Y7="",NA(),Y7)</f>
        <v>-</v>
      </c>
      <c r="Z6" s="21">
        <f t="shared" ref="Z6:AH6" si="4">IF(Z7="",NA(),Z7)</f>
        <v>113.42</v>
      </c>
      <c r="AA6" s="21">
        <f t="shared" si="4"/>
        <v>107.36</v>
      </c>
      <c r="AB6" s="21">
        <f t="shared" si="4"/>
        <v>103.94</v>
      </c>
      <c r="AC6" s="21">
        <f t="shared" si="4"/>
        <v>102.95</v>
      </c>
      <c r="AD6" s="21" t="str">
        <f t="shared" si="4"/>
        <v>-</v>
      </c>
      <c r="AE6" s="21">
        <f t="shared" si="4"/>
        <v>106.57</v>
      </c>
      <c r="AF6" s="21">
        <f t="shared" si="4"/>
        <v>107.21</v>
      </c>
      <c r="AG6" s="21">
        <f t="shared" si="4"/>
        <v>107.08</v>
      </c>
      <c r="AH6" s="21">
        <f t="shared" si="4"/>
        <v>106.08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53.44</v>
      </c>
      <c r="AQ6" s="21">
        <f t="shared" si="5"/>
        <v>43.71</v>
      </c>
      <c r="AR6" s="21">
        <f t="shared" si="5"/>
        <v>45.94</v>
      </c>
      <c r="AS6" s="21">
        <f t="shared" si="5"/>
        <v>29.34</v>
      </c>
      <c r="AT6" s="20" t="str">
        <f>IF(AT7="","",IF(AT7="-","【-】","【"&amp;SUBSTITUTE(TEXT(AT7,"#,##0.00"),"-","△")&amp;"】"))</f>
        <v>【3.15】</v>
      </c>
      <c r="AU6" s="21" t="str">
        <f>IF(AU7="",NA(),AU7)</f>
        <v>-</v>
      </c>
      <c r="AV6" s="21">
        <f t="shared" ref="AV6:BD6" si="6">IF(AV7="",NA(),AV7)</f>
        <v>16.62</v>
      </c>
      <c r="AW6" s="21">
        <f t="shared" si="6"/>
        <v>18.66</v>
      </c>
      <c r="AX6" s="21">
        <f t="shared" si="6"/>
        <v>18.63</v>
      </c>
      <c r="AY6" s="21">
        <f t="shared" si="6"/>
        <v>16.02</v>
      </c>
      <c r="AZ6" s="21" t="str">
        <f t="shared" si="6"/>
        <v>-</v>
      </c>
      <c r="BA6" s="21">
        <f t="shared" si="6"/>
        <v>47.03</v>
      </c>
      <c r="BB6" s="21">
        <f t="shared" si="6"/>
        <v>40.67</v>
      </c>
      <c r="BC6" s="21">
        <f t="shared" si="6"/>
        <v>47.7</v>
      </c>
      <c r="BD6" s="21">
        <f t="shared" si="6"/>
        <v>50.59</v>
      </c>
      <c r="BE6" s="20" t="str">
        <f>IF(BE7="","",IF(BE7="-","【-】","【"&amp;SUBSTITUTE(TEXT(BE7,"#,##0.00"),"-","△")&amp;"】"))</f>
        <v>【73.44】</v>
      </c>
      <c r="BF6" s="21" t="str">
        <f>IF(BF7="",NA(),BF7)</f>
        <v>-</v>
      </c>
      <c r="BG6" s="21">
        <f t="shared" ref="BG6:BO6" si="7">IF(BG7="",NA(),BG7)</f>
        <v>2272.13</v>
      </c>
      <c r="BH6" s="21">
        <f t="shared" si="7"/>
        <v>2069.98</v>
      </c>
      <c r="BI6" s="21">
        <f t="shared" si="7"/>
        <v>1885.04</v>
      </c>
      <c r="BJ6" s="21">
        <f t="shared" si="7"/>
        <v>1923.38</v>
      </c>
      <c r="BK6" s="21" t="str">
        <f t="shared" si="7"/>
        <v>-</v>
      </c>
      <c r="BL6" s="21">
        <f t="shared" si="7"/>
        <v>1001.3</v>
      </c>
      <c r="BM6" s="21">
        <f t="shared" si="7"/>
        <v>1050.51</v>
      </c>
      <c r="BN6" s="21">
        <f t="shared" si="7"/>
        <v>1102.01</v>
      </c>
      <c r="BO6" s="21">
        <f t="shared" si="7"/>
        <v>987.36</v>
      </c>
      <c r="BP6" s="20" t="str">
        <f>IF(BP7="","",IF(BP7="-","【-】","【"&amp;SUBSTITUTE(TEXT(BP7,"#,##0.00"),"-","△")&amp;"】"))</f>
        <v>【652.82】</v>
      </c>
      <c r="BQ6" s="21" t="str">
        <f>IF(BQ7="",NA(),BQ7)</f>
        <v>-</v>
      </c>
      <c r="BR6" s="21">
        <f t="shared" ref="BR6:BZ6" si="8">IF(BR7="",NA(),BR7)</f>
        <v>79.430000000000007</v>
      </c>
      <c r="BS6" s="21">
        <f t="shared" si="8"/>
        <v>77.91</v>
      </c>
      <c r="BT6" s="21">
        <f t="shared" si="8"/>
        <v>76.89</v>
      </c>
      <c r="BU6" s="21">
        <f t="shared" si="8"/>
        <v>70.13</v>
      </c>
      <c r="BV6" s="21" t="str">
        <f t="shared" si="8"/>
        <v>-</v>
      </c>
      <c r="BW6" s="21">
        <f t="shared" si="8"/>
        <v>81.88</v>
      </c>
      <c r="BX6" s="21">
        <f t="shared" si="8"/>
        <v>82.65</v>
      </c>
      <c r="BY6" s="21">
        <f t="shared" si="8"/>
        <v>82.55</v>
      </c>
      <c r="BZ6" s="21">
        <f t="shared" si="8"/>
        <v>83.55</v>
      </c>
      <c r="CA6" s="20" t="str">
        <f>IF(CA7="","",IF(CA7="-","【-】","【"&amp;SUBSTITUTE(TEXT(CA7,"#,##0.00"),"-","△")&amp;"】"))</f>
        <v>【97.61】</v>
      </c>
      <c r="CB6" s="21" t="str">
        <f>IF(CB7="",NA(),CB7)</f>
        <v>-</v>
      </c>
      <c r="CC6" s="21">
        <f t="shared" ref="CC6:CK6" si="9">IF(CC7="",NA(),CC7)</f>
        <v>185.98</v>
      </c>
      <c r="CD6" s="21">
        <f t="shared" si="9"/>
        <v>192.69</v>
      </c>
      <c r="CE6" s="21">
        <f t="shared" si="9"/>
        <v>196.65</v>
      </c>
      <c r="CF6" s="21">
        <f t="shared" si="9"/>
        <v>220.06</v>
      </c>
      <c r="CG6" s="21" t="str">
        <f t="shared" si="9"/>
        <v>-</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50.94</v>
      </c>
      <c r="CT6" s="21">
        <f t="shared" si="10"/>
        <v>50.53</v>
      </c>
      <c r="CU6" s="21">
        <f t="shared" si="10"/>
        <v>51.42</v>
      </c>
      <c r="CV6" s="21">
        <f t="shared" si="10"/>
        <v>48.95</v>
      </c>
      <c r="CW6" s="20" t="str">
        <f>IF(CW7="","",IF(CW7="-","【-】","【"&amp;SUBSTITUTE(TEXT(CW7,"#,##0.00"),"-","△")&amp;"】"))</f>
        <v>【59.10】</v>
      </c>
      <c r="CX6" s="21" t="str">
        <f>IF(CX7="",NA(),CX7)</f>
        <v>-</v>
      </c>
      <c r="CY6" s="21">
        <f t="shared" ref="CY6:DG6" si="11">IF(CY7="",NA(),CY7)</f>
        <v>85.04</v>
      </c>
      <c r="CZ6" s="21">
        <f t="shared" si="11"/>
        <v>85.86</v>
      </c>
      <c r="DA6" s="21">
        <f t="shared" si="11"/>
        <v>87.85</v>
      </c>
      <c r="DB6" s="21">
        <f t="shared" si="11"/>
        <v>89.82</v>
      </c>
      <c r="DC6" s="21" t="str">
        <f t="shared" si="11"/>
        <v>-</v>
      </c>
      <c r="DD6" s="21">
        <f t="shared" si="11"/>
        <v>82.55</v>
      </c>
      <c r="DE6" s="21">
        <f t="shared" si="11"/>
        <v>82.08</v>
      </c>
      <c r="DF6" s="21">
        <f t="shared" si="11"/>
        <v>81.34</v>
      </c>
      <c r="DG6" s="21">
        <f t="shared" si="11"/>
        <v>81.14</v>
      </c>
      <c r="DH6" s="20" t="str">
        <f>IF(DH7="","",IF(DH7="-","【-】","【"&amp;SUBSTITUTE(TEXT(DH7,"#,##0.00"),"-","△")&amp;"】"))</f>
        <v>【95.82】</v>
      </c>
      <c r="DI6" s="21" t="str">
        <f>IF(DI7="",NA(),DI7)</f>
        <v>-</v>
      </c>
      <c r="DJ6" s="21">
        <f t="shared" ref="DJ6:DR6" si="12">IF(DJ7="",NA(),DJ7)</f>
        <v>3.05</v>
      </c>
      <c r="DK6" s="21">
        <f t="shared" si="12"/>
        <v>6.05</v>
      </c>
      <c r="DL6" s="21">
        <f t="shared" si="12"/>
        <v>9.0500000000000007</v>
      </c>
      <c r="DM6" s="21">
        <f t="shared" si="12"/>
        <v>11.98</v>
      </c>
      <c r="DN6" s="21" t="str">
        <f t="shared" si="12"/>
        <v>-</v>
      </c>
      <c r="DO6" s="21">
        <f t="shared" si="12"/>
        <v>15.85</v>
      </c>
      <c r="DP6" s="21">
        <f t="shared" si="12"/>
        <v>12.7</v>
      </c>
      <c r="DQ6" s="21">
        <f t="shared" si="12"/>
        <v>14.65</v>
      </c>
      <c r="DR6" s="21">
        <f t="shared" si="12"/>
        <v>16.11</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0.1</v>
      </c>
      <c r="EC6" s="21">
        <f t="shared" si="13"/>
        <v>0.17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303411</v>
      </c>
      <c r="D7" s="23">
        <v>46</v>
      </c>
      <c r="E7" s="23">
        <v>17</v>
      </c>
      <c r="F7" s="23">
        <v>1</v>
      </c>
      <c r="G7" s="23">
        <v>0</v>
      </c>
      <c r="H7" s="23" t="s">
        <v>96</v>
      </c>
      <c r="I7" s="23" t="s">
        <v>97</v>
      </c>
      <c r="J7" s="23" t="s">
        <v>98</v>
      </c>
      <c r="K7" s="23" t="s">
        <v>99</v>
      </c>
      <c r="L7" s="23" t="s">
        <v>100</v>
      </c>
      <c r="M7" s="23" t="s">
        <v>101</v>
      </c>
      <c r="N7" s="24" t="s">
        <v>102</v>
      </c>
      <c r="O7" s="24">
        <v>58.9</v>
      </c>
      <c r="P7" s="24">
        <v>40.83</v>
      </c>
      <c r="Q7" s="24">
        <v>100</v>
      </c>
      <c r="R7" s="24">
        <v>3170</v>
      </c>
      <c r="S7" s="24">
        <v>15915</v>
      </c>
      <c r="T7" s="24">
        <v>151.69</v>
      </c>
      <c r="U7" s="24">
        <v>104.92</v>
      </c>
      <c r="V7" s="24">
        <v>6457</v>
      </c>
      <c r="W7" s="24">
        <v>2.48</v>
      </c>
      <c r="X7" s="24">
        <v>2603.63</v>
      </c>
      <c r="Y7" s="24" t="s">
        <v>102</v>
      </c>
      <c r="Z7" s="24">
        <v>113.42</v>
      </c>
      <c r="AA7" s="24">
        <v>107.36</v>
      </c>
      <c r="AB7" s="24">
        <v>103.94</v>
      </c>
      <c r="AC7" s="24">
        <v>102.95</v>
      </c>
      <c r="AD7" s="24" t="s">
        <v>102</v>
      </c>
      <c r="AE7" s="24">
        <v>106.57</v>
      </c>
      <c r="AF7" s="24">
        <v>107.21</v>
      </c>
      <c r="AG7" s="24">
        <v>107.08</v>
      </c>
      <c r="AH7" s="24">
        <v>106.08</v>
      </c>
      <c r="AI7" s="24">
        <v>106.11</v>
      </c>
      <c r="AJ7" s="24" t="s">
        <v>102</v>
      </c>
      <c r="AK7" s="24">
        <v>0</v>
      </c>
      <c r="AL7" s="24">
        <v>0</v>
      </c>
      <c r="AM7" s="24">
        <v>0</v>
      </c>
      <c r="AN7" s="24">
        <v>0</v>
      </c>
      <c r="AO7" s="24" t="s">
        <v>102</v>
      </c>
      <c r="AP7" s="24">
        <v>53.44</v>
      </c>
      <c r="AQ7" s="24">
        <v>43.71</v>
      </c>
      <c r="AR7" s="24">
        <v>45.94</v>
      </c>
      <c r="AS7" s="24">
        <v>29.34</v>
      </c>
      <c r="AT7" s="24">
        <v>3.15</v>
      </c>
      <c r="AU7" s="24" t="s">
        <v>102</v>
      </c>
      <c r="AV7" s="24">
        <v>16.62</v>
      </c>
      <c r="AW7" s="24">
        <v>18.66</v>
      </c>
      <c r="AX7" s="24">
        <v>18.63</v>
      </c>
      <c r="AY7" s="24">
        <v>16.02</v>
      </c>
      <c r="AZ7" s="24" t="s">
        <v>102</v>
      </c>
      <c r="BA7" s="24">
        <v>47.03</v>
      </c>
      <c r="BB7" s="24">
        <v>40.67</v>
      </c>
      <c r="BC7" s="24">
        <v>47.7</v>
      </c>
      <c r="BD7" s="24">
        <v>50.59</v>
      </c>
      <c r="BE7" s="24">
        <v>73.44</v>
      </c>
      <c r="BF7" s="24" t="s">
        <v>102</v>
      </c>
      <c r="BG7" s="24">
        <v>2272.13</v>
      </c>
      <c r="BH7" s="24">
        <v>2069.98</v>
      </c>
      <c r="BI7" s="24">
        <v>1885.04</v>
      </c>
      <c r="BJ7" s="24">
        <v>1923.38</v>
      </c>
      <c r="BK7" s="24" t="s">
        <v>102</v>
      </c>
      <c r="BL7" s="24">
        <v>1001.3</v>
      </c>
      <c r="BM7" s="24">
        <v>1050.51</v>
      </c>
      <c r="BN7" s="24">
        <v>1102.01</v>
      </c>
      <c r="BO7" s="24">
        <v>987.36</v>
      </c>
      <c r="BP7" s="24">
        <v>652.82000000000005</v>
      </c>
      <c r="BQ7" s="24" t="s">
        <v>102</v>
      </c>
      <c r="BR7" s="24">
        <v>79.430000000000007</v>
      </c>
      <c r="BS7" s="24">
        <v>77.91</v>
      </c>
      <c r="BT7" s="24">
        <v>76.89</v>
      </c>
      <c r="BU7" s="24">
        <v>70.13</v>
      </c>
      <c r="BV7" s="24" t="s">
        <v>102</v>
      </c>
      <c r="BW7" s="24">
        <v>81.88</v>
      </c>
      <c r="BX7" s="24">
        <v>82.65</v>
      </c>
      <c r="BY7" s="24">
        <v>82.55</v>
      </c>
      <c r="BZ7" s="24">
        <v>83.55</v>
      </c>
      <c r="CA7" s="24">
        <v>97.61</v>
      </c>
      <c r="CB7" s="24" t="s">
        <v>102</v>
      </c>
      <c r="CC7" s="24">
        <v>185.98</v>
      </c>
      <c r="CD7" s="24">
        <v>192.69</v>
      </c>
      <c r="CE7" s="24">
        <v>196.65</v>
      </c>
      <c r="CF7" s="24">
        <v>220.06</v>
      </c>
      <c r="CG7" s="24" t="s">
        <v>102</v>
      </c>
      <c r="CH7" s="24">
        <v>187.55</v>
      </c>
      <c r="CI7" s="24">
        <v>186.3</v>
      </c>
      <c r="CJ7" s="24">
        <v>188.38</v>
      </c>
      <c r="CK7" s="24">
        <v>185.98</v>
      </c>
      <c r="CL7" s="24">
        <v>138.29</v>
      </c>
      <c r="CM7" s="24" t="s">
        <v>102</v>
      </c>
      <c r="CN7" s="24" t="s">
        <v>102</v>
      </c>
      <c r="CO7" s="24" t="s">
        <v>102</v>
      </c>
      <c r="CP7" s="24" t="s">
        <v>102</v>
      </c>
      <c r="CQ7" s="24" t="s">
        <v>102</v>
      </c>
      <c r="CR7" s="24" t="s">
        <v>102</v>
      </c>
      <c r="CS7" s="24">
        <v>50.94</v>
      </c>
      <c r="CT7" s="24">
        <v>50.53</v>
      </c>
      <c r="CU7" s="24">
        <v>51.42</v>
      </c>
      <c r="CV7" s="24">
        <v>48.95</v>
      </c>
      <c r="CW7" s="24">
        <v>59.1</v>
      </c>
      <c r="CX7" s="24" t="s">
        <v>102</v>
      </c>
      <c r="CY7" s="24">
        <v>85.04</v>
      </c>
      <c r="CZ7" s="24">
        <v>85.86</v>
      </c>
      <c r="DA7" s="24">
        <v>87.85</v>
      </c>
      <c r="DB7" s="24">
        <v>89.82</v>
      </c>
      <c r="DC7" s="24" t="s">
        <v>102</v>
      </c>
      <c r="DD7" s="24">
        <v>82.55</v>
      </c>
      <c r="DE7" s="24">
        <v>82.08</v>
      </c>
      <c r="DF7" s="24">
        <v>81.34</v>
      </c>
      <c r="DG7" s="24">
        <v>81.14</v>
      </c>
      <c r="DH7" s="24">
        <v>95.82</v>
      </c>
      <c r="DI7" s="24" t="s">
        <v>102</v>
      </c>
      <c r="DJ7" s="24">
        <v>3.05</v>
      </c>
      <c r="DK7" s="24">
        <v>6.05</v>
      </c>
      <c r="DL7" s="24">
        <v>9.0500000000000007</v>
      </c>
      <c r="DM7" s="24">
        <v>11.98</v>
      </c>
      <c r="DN7" s="24" t="s">
        <v>102</v>
      </c>
      <c r="DO7" s="24">
        <v>15.85</v>
      </c>
      <c r="DP7" s="24">
        <v>12.7</v>
      </c>
      <c r="DQ7" s="24">
        <v>14.65</v>
      </c>
      <c r="DR7" s="24">
        <v>16.11</v>
      </c>
      <c r="DS7" s="24">
        <v>39.74</v>
      </c>
      <c r="DT7" s="24" t="s">
        <v>102</v>
      </c>
      <c r="DU7" s="24">
        <v>0</v>
      </c>
      <c r="DV7" s="24">
        <v>0</v>
      </c>
      <c r="DW7" s="24">
        <v>0</v>
      </c>
      <c r="DX7" s="24">
        <v>0</v>
      </c>
      <c r="DY7" s="24" t="s">
        <v>102</v>
      </c>
      <c r="DZ7" s="24">
        <v>0</v>
      </c>
      <c r="EA7" s="24">
        <v>0</v>
      </c>
      <c r="EB7" s="24">
        <v>0.1</v>
      </c>
      <c r="EC7" s="24">
        <v>0.17</v>
      </c>
      <c r="ED7" s="24">
        <v>7.62</v>
      </c>
      <c r="EE7" s="24" t="s">
        <v>102</v>
      </c>
      <c r="EF7" s="24">
        <v>0</v>
      </c>
      <c r="EG7" s="24">
        <v>0</v>
      </c>
      <c r="EH7" s="24">
        <v>0</v>
      </c>
      <c r="EI7" s="24">
        <v>0</v>
      </c>
      <c r="EJ7" s="24" t="s">
        <v>102</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2024-01-23T00:33:11Z</cp:lastPrinted>
  <dcterms:created xsi:type="dcterms:W3CDTF">2023-12-12T00:49:55Z</dcterms:created>
  <dcterms:modified xsi:type="dcterms:W3CDTF">2024-01-23T00:33:13Z</dcterms:modified>
  <cp:category/>
</cp:coreProperties>
</file>