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フォルダ再構成用\40　上下水道業務課\60　上水道係\40　飛渡\飛渡\R５年\統計関係\市町村課\0117公営企業に係る経営比較分析表（令和４年度決算）の分析等について】\"/>
    </mc:Choice>
  </mc:AlternateContent>
  <workbookProtection workbookAlgorithmName="SHA-512" workbookHashValue="5RmXpMBwig0qpbil5vPITYpLVnPxff6ubdZqSK9JjDBo6HOkXd54RRbrDCDIqkN3zZWaiUr2N+sg78OyvKM5yg==" workbookSaltValue="jwoJq5XYASIzbVZDkj6yr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<sst xmlns="http://schemas.openxmlformats.org/spreadsheetml/2006/main" count="228" uniqueCount="113">
  <si>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</si>
  <si>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</si>
  <si>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</si>
  <si>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</si>
  <si>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</si>
  <si>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</si>
  <si>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</si>
  <si>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</si>
  <si>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</si>
  <si>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</si>
  <si>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</si>
  <si>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</si>
  <si>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</si>
  <si>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</si>
  <si>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</si>
  <si>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</si>
  <si>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</si>
  <si>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</si>
  <si>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</si>
  <si>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</si>
  <si>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</si>
  <si>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</si>
  <si>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</si>
  <si>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</si>
  <si>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</si>
  <si>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</si>
  <si>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</si>
  <si>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</si>
  <si>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</si>
  <si>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</si>
  <si>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</si>
  <si>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</si>
  <si>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</si>
  <si>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</si>
  <si>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</si>
  <si>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</si>
  <si>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</si>
  <si>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</si>
  <si>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</si>
  <si>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</si>
  <si>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</si>
  <si>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</si>
  <si>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</si>
  <si>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</si>
  <si>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</si>
  <si>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</si>
  <si>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</si>
  <si>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</si>
  <si>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</si>
  <si>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</si>
  <si>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</si>
  <si>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</si>
  <si>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</si>
  <si>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</si>
  <si>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</si>
  <si>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</si>
  <si>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</si>
  <si>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</si>
  <si>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</si>
  <si>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</si>
  <si>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</si>
  <si>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</si>
  <si>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</si>
  <si>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</si>
  <si>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</si>
  <si>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</si>
  <si>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</si>
  <si>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</si>
  <si>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</si>
  <si>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</si>
  <si>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</si>
  <si>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</si>
  <si>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</si>
  <si>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</si>
  <si>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</si>
  <si>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</si>
  <si>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</si>
  <si>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</si>
  <si>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</si>
  <si>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</si>
  <si>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</si>
  <si>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</si>
  <si>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</si>
  <si>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</si>
  <si>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</si>
  <si>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</si>
  <si>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</si>
  <si>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</si>
  <si>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</si>
  <si>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</si>
  <si>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</si>
  <si>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</si>
  <si>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</si>
  <si>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岩出市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</si>
  <si>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</si>
  <si>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</si>
  <si>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</si>
  <si>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</si>
  <si>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</si>
  <si>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</si>
  <si>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</si>
  <si>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</si>
  <si>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</si>
  <si>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</si>
  <si>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</si>
  <si>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</si>
  <si>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</si>
  <si>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</si>
  <si>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</si>
  <si>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</si>
  <si>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人口減少や節水機器の普及などによる使用水量の減少とこれに伴う給水収益の減少、老朽化が進行する施設や管路の更新、耐震化などの課題に直面しています。
　これらに対処していくには、多大な事業費と期間を要することから、アセットマネジメント計画を基に施設の延命化、投資の平準化を図るとともに、収納率の向上により自主財源を確保し、健全な経営に努めます。</t>
    <rPh sb="1" eb="3">
      <t>ジンコウ</t>
    </rPh>
    <rPh sb="3" eb="5">
      <t>ゲンショウ</t>
    </rPh>
    <rPh sb="6" eb="8">
      <t>セッスイ</t>
    </rPh>
    <rPh sb="8" eb="10">
      <t>キキ</t>
    </rPh>
    <rPh sb="11" eb="13">
      <t>フキュウ</t>
    </rPh>
    <rPh sb="18" eb="20">
      <t>シヨウ</t>
    </rPh>
    <rPh sb="20" eb="22">
      <t>スイリョウ</t>
    </rPh>
    <rPh sb="23" eb="25">
      <t>ゲンショウ</t>
    </rPh>
    <rPh sb="29" eb="30">
      <t>トモナ</t>
    </rPh>
    <rPh sb="31" eb="33">
      <t>キュウスイ</t>
    </rPh>
    <rPh sb="33" eb="35">
      <t>シュウエキ</t>
    </rPh>
    <rPh sb="36" eb="38">
      <t>ゲンショウ</t>
    </rPh>
    <rPh sb="39" eb="42">
      <t>ロウキュウカ</t>
    </rPh>
    <rPh sb="43" eb="45">
      <t>シンコウ</t>
    </rPh>
    <rPh sb="47" eb="49">
      <t>シセツ</t>
    </rPh>
    <rPh sb="50" eb="52">
      <t>カンロ</t>
    </rPh>
    <rPh sb="53" eb="55">
      <t>コウシン</t>
    </rPh>
    <rPh sb="56" eb="59">
      <t>タイシンカ</t>
    </rPh>
    <rPh sb="62" eb="64">
      <t>カダイ</t>
    </rPh>
    <rPh sb="65" eb="67">
      <t>チョクメン</t>
    </rPh>
    <rPh sb="79" eb="81">
      <t>タイショ</t>
    </rPh>
    <rPh sb="88" eb="90">
      <t>タダイ</t>
    </rPh>
    <rPh sb="91" eb="93">
      <t>ジギョウ</t>
    </rPh>
    <rPh sb="93" eb="94">
      <t>ヒ</t>
    </rPh>
    <rPh sb="95" eb="97">
      <t>キカン</t>
    </rPh>
    <rPh sb="98" eb="99">
      <t>ヨウ</t>
    </rPh>
    <rPh sb="116" eb="118">
      <t>ケイカク</t>
    </rPh>
    <rPh sb="119" eb="120">
      <t>モト</t>
    </rPh>
    <rPh sb="121" eb="123">
      <t>シセツ</t>
    </rPh>
    <rPh sb="124" eb="126">
      <t>エンメイ</t>
    </rPh>
    <rPh sb="126" eb="127">
      <t>カ</t>
    </rPh>
    <rPh sb="128" eb="130">
      <t>トウシ</t>
    </rPh>
    <rPh sb="131" eb="134">
      <t>ヘイジュンカ</t>
    </rPh>
    <rPh sb="135" eb="136">
      <t>ハカ</t>
    </rPh>
    <rPh sb="142" eb="144">
      <t>シュウノウ</t>
    </rPh>
    <rPh sb="144" eb="145">
      <t>リツ</t>
    </rPh>
    <rPh sb="146" eb="148">
      <t>コウジョウ</t>
    </rPh>
    <rPh sb="151" eb="153">
      <t>ジシュ</t>
    </rPh>
    <rPh sb="153" eb="155">
      <t>ザイゲン</t>
    </rPh>
    <rPh sb="156" eb="158">
      <t>カクホ</t>
    </rPh>
    <rPh sb="160" eb="162">
      <t>ケンゼン</t>
    </rPh>
    <rPh sb="163" eb="165">
      <t>ケイエイ</t>
    </rPh>
    <rPh sb="166" eb="167">
      <t>ツト</t>
    </rPh>
    <phoneticPr fontId="4"/>
  </si>
  <si>
    <t xml:space="preserve">①経常収支比率について
経常収支比率は、100％以上であり、健全な経営を行えている。
③流動比率について
流動比率が前年度と比べて減少しているのは、未払金の増加による流動負債の増加が主な要因である。
④企業債残高対給水収益比率について
企業債残高対給水収益比率は、新たに企業債の借入を行っていないため、年々減少している。
⑤料金回収率・⑥給水原価について
新型コロナウイルス感染症対応として実施した水道基本料金６か月免除に係る費用が発生したことで給水原価が上昇し、料金回収率が100％を下回った。基本料金免除相当額は一般会計からの繰入金で補てんしている。この影響を除いた場合の給水原価は102.41円で、料金回収率は124.21％となり100％以上を維持している。
⑦施設利用率について
施設利用率は適切な施設規模であり、類似団体平均値を上回っている。
⑧有収率について
有収率が前年度に比べて減少しているのは、漏水の増加が主な要因である。漏水調査を行い早急に修繕をし、有収率向上に努めている。
</t>
    <rPh sb="1" eb="3">
      <t>ケイジョウ</t>
    </rPh>
    <rPh sb="3" eb="5">
      <t>シュウシ</t>
    </rPh>
    <rPh sb="5" eb="7">
      <t>ヒリツ</t>
    </rPh>
    <rPh sb="12" eb="14">
      <t>ケイジョウ</t>
    </rPh>
    <rPh sb="14" eb="16">
      <t>シュウシ</t>
    </rPh>
    <rPh sb="16" eb="18">
      <t>ヒリツ</t>
    </rPh>
    <rPh sb="24" eb="26">
      <t>イジョウ</t>
    </rPh>
    <rPh sb="30" eb="32">
      <t>ケンゼン</t>
    </rPh>
    <rPh sb="33" eb="35">
      <t>ケイエイ</t>
    </rPh>
    <rPh sb="36" eb="37">
      <t>オコナ</t>
    </rPh>
    <rPh sb="101" eb="103">
      <t>キギョウ</t>
    </rPh>
    <rPh sb="103" eb="104">
      <t>サイ</t>
    </rPh>
    <rPh sb="104" eb="106">
      <t>ザンダカ</t>
    </rPh>
    <rPh sb="106" eb="107">
      <t>タイ</t>
    </rPh>
    <rPh sb="107" eb="109">
      <t>キュウスイ</t>
    </rPh>
    <rPh sb="109" eb="111">
      <t>シュウエキ</t>
    </rPh>
    <rPh sb="111" eb="113">
      <t>ヒリツ</t>
    </rPh>
    <rPh sb="118" eb="120">
      <t>キギョウ</t>
    </rPh>
    <rPh sb="120" eb="121">
      <t>サイ</t>
    </rPh>
    <rPh sb="121" eb="123">
      <t>ザンダカ</t>
    </rPh>
    <rPh sb="123" eb="124">
      <t>タイ</t>
    </rPh>
    <rPh sb="124" eb="126">
      <t>キュウスイ</t>
    </rPh>
    <rPh sb="126" eb="128">
      <t>シュウエキ</t>
    </rPh>
    <rPh sb="128" eb="130">
      <t>ヒリツ</t>
    </rPh>
    <rPh sb="132" eb="133">
      <t>アラ</t>
    </rPh>
    <rPh sb="135" eb="137">
      <t>キギョウ</t>
    </rPh>
    <rPh sb="137" eb="138">
      <t>サイ</t>
    </rPh>
    <rPh sb="139" eb="141">
      <t>カリイレ</t>
    </rPh>
    <rPh sb="142" eb="143">
      <t>オコナ</t>
    </rPh>
    <rPh sb="151" eb="153">
      <t>ネンネン</t>
    </rPh>
    <rPh sb="153" eb="155">
      <t>ゲンショウ</t>
    </rPh>
    <rPh sb="178" eb="180">
      <t>シンガタ</t>
    </rPh>
    <rPh sb="187" eb="190">
      <t>カンセンショウ</t>
    </rPh>
    <rPh sb="190" eb="192">
      <t>タイオウ</t>
    </rPh>
    <rPh sb="195" eb="197">
      <t>ジッシ</t>
    </rPh>
    <rPh sb="199" eb="201">
      <t>スイドウ</t>
    </rPh>
    <rPh sb="201" eb="203">
      <t>キホン</t>
    </rPh>
    <rPh sb="203" eb="205">
      <t>リョウキン</t>
    </rPh>
    <rPh sb="207" eb="208">
      <t>ゲツ</t>
    </rPh>
    <rPh sb="208" eb="210">
      <t>メンジョ</t>
    </rPh>
    <rPh sb="211" eb="212">
      <t>カカ</t>
    </rPh>
    <rPh sb="213" eb="215">
      <t>ヒヨウ</t>
    </rPh>
    <rPh sb="216" eb="218">
      <t>ハッセイ</t>
    </rPh>
    <rPh sb="223" eb="225">
      <t>キュウスイ</t>
    </rPh>
    <rPh sb="225" eb="227">
      <t>ゲンカ</t>
    </rPh>
    <rPh sb="228" eb="230">
      <t>ジョウショウ</t>
    </rPh>
    <rPh sb="232" eb="234">
      <t>リョウキン</t>
    </rPh>
    <rPh sb="234" eb="236">
      <t>カイシュウ</t>
    </rPh>
    <rPh sb="236" eb="237">
      <t>リツ</t>
    </rPh>
    <rPh sb="243" eb="245">
      <t>シタマワ</t>
    </rPh>
    <rPh sb="248" eb="250">
      <t>キホン</t>
    </rPh>
    <rPh sb="250" eb="252">
      <t>リョウキン</t>
    </rPh>
    <rPh sb="252" eb="254">
      <t>メンジョ</t>
    </rPh>
    <rPh sb="254" eb="256">
      <t>ソウトウ</t>
    </rPh>
    <rPh sb="256" eb="257">
      <t>ガク</t>
    </rPh>
    <rPh sb="258" eb="260">
      <t>イッパン</t>
    </rPh>
    <rPh sb="260" eb="262">
      <t>カイケイ</t>
    </rPh>
    <rPh sb="265" eb="267">
      <t>クリイレ</t>
    </rPh>
    <rPh sb="267" eb="268">
      <t>キン</t>
    </rPh>
    <rPh sb="269" eb="270">
      <t>ホ</t>
    </rPh>
    <rPh sb="279" eb="281">
      <t>エイキョウ</t>
    </rPh>
    <rPh sb="282" eb="283">
      <t>ノゾ</t>
    </rPh>
    <rPh sb="285" eb="287">
      <t>バアイ</t>
    </rPh>
    <rPh sb="288" eb="290">
      <t>キュウスイ</t>
    </rPh>
    <rPh sb="290" eb="292">
      <t>ゲンカ</t>
    </rPh>
    <rPh sb="299" eb="300">
      <t>エン</t>
    </rPh>
    <rPh sb="302" eb="304">
      <t>リョウキン</t>
    </rPh>
    <rPh sb="304" eb="306">
      <t>カイシュウ</t>
    </rPh>
    <rPh sb="306" eb="307">
      <t>リツ</t>
    </rPh>
    <rPh sb="322" eb="324">
      <t>イジョウ</t>
    </rPh>
    <rPh sb="325" eb="327">
      <t>イジ</t>
    </rPh>
    <rPh sb="334" eb="336">
      <t>シセツ</t>
    </rPh>
    <rPh sb="336" eb="338">
      <t>リヨウ</t>
    </rPh>
    <rPh sb="338" eb="339">
      <t>リツ</t>
    </rPh>
    <rPh sb="344" eb="346">
      <t>シセツ</t>
    </rPh>
    <rPh sb="346" eb="348">
      <t>リヨウ</t>
    </rPh>
    <rPh sb="348" eb="349">
      <t>リツ</t>
    </rPh>
    <rPh sb="350" eb="352">
      <t>テキセツ</t>
    </rPh>
    <rPh sb="353" eb="355">
      <t>シセツ</t>
    </rPh>
    <rPh sb="355" eb="357">
      <t>キボ</t>
    </rPh>
    <rPh sb="361" eb="363">
      <t>ルイジ</t>
    </rPh>
    <rPh sb="363" eb="365">
      <t>ダンタイ</t>
    </rPh>
    <rPh sb="365" eb="368">
      <t>ヘイキンチ</t>
    </rPh>
    <rPh sb="369" eb="371">
      <t>ウワマワ</t>
    </rPh>
    <rPh sb="378" eb="381">
      <t>ユウシュウリツ</t>
    </rPh>
    <rPh sb="386" eb="389">
      <t>ユウシュウリツ</t>
    </rPh>
    <rPh sb="390" eb="393">
      <t>ゼンネンド</t>
    </rPh>
    <rPh sb="394" eb="395">
      <t>クラ</t>
    </rPh>
    <rPh sb="397" eb="399">
      <t>ゲンショウ</t>
    </rPh>
    <rPh sb="406" eb="408">
      <t>ロウスイ</t>
    </rPh>
    <rPh sb="409" eb="411">
      <t>ゾウカ</t>
    </rPh>
    <rPh sb="412" eb="413">
      <t>オモ</t>
    </rPh>
    <rPh sb="414" eb="416">
      <t>ヨウイン</t>
    </rPh>
    <rPh sb="420" eb="422">
      <t>ロウスイ</t>
    </rPh>
    <rPh sb="422" eb="424">
      <t>チョウサ</t>
    </rPh>
    <rPh sb="425" eb="426">
      <t>オコナ</t>
    </rPh>
    <rPh sb="427" eb="429">
      <t>ソウキュウ</t>
    </rPh>
    <rPh sb="430" eb="432">
      <t>シュウゼン</t>
    </rPh>
    <rPh sb="435" eb="438">
      <t>ユウシュウリツ</t>
    </rPh>
    <rPh sb="438" eb="440">
      <t>コウジョウ</t>
    </rPh>
    <rPh sb="441" eb="442">
      <t>ツト</t>
    </rPh>
    <phoneticPr fontId="4"/>
  </si>
  <si>
    <t>①有形固定資産減価償却率について
有形固定資産減価償却率は、増加傾向にあるが、類似団体平均値を下回っている。
②管路経年化率について
管路経年化率は、横ばいであり類似団体平均値を上回っている。
③管路更新率について
管路更新率は前年度に比べ減少しているが、類似団体平均値を上回っている。これは更新工事の繰越や債務負担行為により、当該年度に更新した管路延長が減少したためである。</t>
    <rPh sb="1" eb="3">
      <t>ユウケイ</t>
    </rPh>
    <rPh sb="3" eb="5">
      <t>コテイ</t>
    </rPh>
    <rPh sb="5" eb="7">
      <t>シサン</t>
    </rPh>
    <rPh sb="7" eb="9">
      <t>ゲンカ</t>
    </rPh>
    <rPh sb="9" eb="11">
      <t>ショウキャク</t>
    </rPh>
    <rPh sb="11" eb="12">
      <t>リツ</t>
    </rPh>
    <rPh sb="17" eb="19">
      <t>ユウケイ</t>
    </rPh>
    <rPh sb="19" eb="21">
      <t>コテイ</t>
    </rPh>
    <rPh sb="21" eb="23">
      <t>シサン</t>
    </rPh>
    <rPh sb="23" eb="25">
      <t>ゲンカ</t>
    </rPh>
    <rPh sb="25" eb="27">
      <t>ショウキャク</t>
    </rPh>
    <rPh sb="27" eb="28">
      <t>リツ</t>
    </rPh>
    <rPh sb="30" eb="32">
      <t>ゾウカ</t>
    </rPh>
    <rPh sb="32" eb="34">
      <t>ケイコウ</t>
    </rPh>
    <rPh sb="39" eb="41">
      <t>ルイジ</t>
    </rPh>
    <rPh sb="41" eb="43">
      <t>ダンタイ</t>
    </rPh>
    <rPh sb="43" eb="46">
      <t>ヘイキンチ</t>
    </rPh>
    <rPh sb="47" eb="49">
      <t>シタマワ</t>
    </rPh>
    <rPh sb="56" eb="58">
      <t>カンロ</t>
    </rPh>
    <rPh sb="58" eb="61">
      <t>ケイネンカ</t>
    </rPh>
    <rPh sb="61" eb="62">
      <t>リツ</t>
    </rPh>
    <rPh sb="67" eb="69">
      <t>カンロ</t>
    </rPh>
    <rPh sb="69" eb="72">
      <t>ケイネンカ</t>
    </rPh>
    <rPh sb="72" eb="73">
      <t>リツ</t>
    </rPh>
    <rPh sb="75" eb="76">
      <t>ヨコ</t>
    </rPh>
    <rPh sb="81" eb="83">
      <t>ルイジ</t>
    </rPh>
    <rPh sb="83" eb="85">
      <t>ダンタイ</t>
    </rPh>
    <rPh sb="85" eb="88">
      <t>ヘイキンチ</t>
    </rPh>
    <rPh sb="89" eb="91">
      <t>ウワマワ</t>
    </rPh>
    <rPh sb="136" eb="137">
      <t>ウエ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</si>
</sst>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1.1100000000000001</c:v>
                </c:pt>
                <c:pt idx="1">
                  <c:v>0.88</c:v>
                </c:pt>
                <c:pt idx="2">
                  <c:v>0.56000000000000005</c:v>
                </c:pt>
                <c:pt idx="3">
                  <c:v>1.32</c:v>
                </c:pt>
                <c:pt idx="4">
                  <c:v>1.21</c:v>
                </c:pt>
              </c:numCache>
            </c:numRef>
          </c:val>
          <c:extLst>
            <c:ext xmlns:c16="http://schemas.microsoft.com/office/drawing/2014/chart" uri="{C3380CC4-5D6E-409C-BE32-E72D297353CC}">
              <c16:uniqueId val="{00000000-7BBF-4B7C-B1C3-EF35987456D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7BBF-4B7C-B1C3-EF35987456D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121.9</c:v>
                </c:pt>
                <c:pt idx="1">
                  <c:v>119.9</c:v>
                </c:pt>
                <c:pt idx="2">
                  <c:v>122.2</c:v>
                </c:pt>
                <c:pt idx="3">
                  <c:v>126.32</c:v>
                </c:pt>
                <c:pt idx="4">
                  <c:v>118.28</c:v>
                </c:pt>
              </c:numCache>
            </c:numRef>
          </c:val>
          <c:extLst>
            <c:ext xmlns:c16="http://schemas.microsoft.com/office/drawing/2014/chart" uri="{C3380CC4-5D6E-409C-BE32-E72D297353CC}">
              <c16:uniqueId val="{00000000-A1A3-413A-B7A1-21730175077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A1A3-413A-B7A1-21730175077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45.91</c:v>
                </c:pt>
                <c:pt idx="1">
                  <c:v>47.28</c:v>
                </c:pt>
                <c:pt idx="2">
                  <c:v>47.63</c:v>
                </c:pt>
                <c:pt idx="3">
                  <c:v>48.42</c:v>
                </c:pt>
                <c:pt idx="4">
                  <c:v>48.36</c:v>
                </c:pt>
              </c:numCache>
            </c:numRef>
          </c:val>
          <c:extLst>
            <c:ext xmlns:c16="http://schemas.microsoft.com/office/drawing/2014/chart" uri="{C3380CC4-5D6E-409C-BE32-E72D297353CC}">
              <c16:uniqueId val="{00000000-9004-4873-9683-ECDCE2C33C7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9004-4873-9683-ECDCE2C33C7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26.3</c:v>
                </c:pt>
                <c:pt idx="1">
                  <c:v>25.79</c:v>
                </c:pt>
                <c:pt idx="2">
                  <c:v>25.91</c:v>
                </c:pt>
                <c:pt idx="3">
                  <c:v>26.19</c:v>
                </c:pt>
                <c:pt idx="4">
                  <c:v>25.14</c:v>
                </c:pt>
              </c:numCache>
            </c:numRef>
          </c:val>
          <c:extLst>
            <c:ext xmlns:c16="http://schemas.microsoft.com/office/drawing/2014/chart" uri="{C3380CC4-5D6E-409C-BE32-E72D297353CC}">
              <c16:uniqueId val="{00000000-8067-4997-9DB4-4968F96C834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8067-4997-9DB4-4968F96C834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D5-4475-9DA1-45EFAF9351B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DED5-4475-9DA1-45EFAF9351B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1077.75</c:v>
                </c:pt>
                <c:pt idx="1">
                  <c:v>1332.15</c:v>
                </c:pt>
                <c:pt idx="2">
                  <c:v>1268.69</c:v>
                </c:pt>
                <c:pt idx="3">
                  <c:v>1775.96</c:v>
                </c:pt>
                <c:pt idx="4">
                  <c:v>1458.58</c:v>
                </c:pt>
              </c:numCache>
            </c:numRef>
          </c:val>
          <c:extLst>
            <c:ext xmlns:c16="http://schemas.microsoft.com/office/drawing/2014/chart" uri="{C3380CC4-5D6E-409C-BE32-E72D297353CC}">
              <c16:uniqueId val="{00000000-6C69-43D1-96BA-1ACF1D2561C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6C69-43D1-96BA-1ACF1D2561C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48.18</c:v>
                </c:pt>
                <c:pt idx="1">
                  <c:v>39.35</c:v>
                </c:pt>
                <c:pt idx="2">
                  <c:v>37.29</c:v>
                </c:pt>
                <c:pt idx="3">
                  <c:v>21.56</c:v>
                </c:pt>
                <c:pt idx="4">
                  <c:v>14.19</c:v>
                </c:pt>
              </c:numCache>
            </c:numRef>
          </c:val>
          <c:extLst>
            <c:ext xmlns:c16="http://schemas.microsoft.com/office/drawing/2014/chart" uri="{C3380CC4-5D6E-409C-BE32-E72D297353CC}">
              <c16:uniqueId val="{00000000-8542-43E8-AACB-BBE067F3635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8542-43E8-AACB-BBE067F3635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126.82</c:v>
                </c:pt>
                <c:pt idx="1">
                  <c:v>124.82</c:v>
                </c:pt>
                <c:pt idx="2">
                  <c:v>100.51</c:v>
                </c:pt>
                <c:pt idx="3">
                  <c:v>134.11000000000001</c:v>
                </c:pt>
                <c:pt idx="4">
                  <c:v>98.92</c:v>
                </c:pt>
              </c:numCache>
            </c:numRef>
          </c:val>
          <c:extLst>
            <c:ext xmlns:c16="http://schemas.microsoft.com/office/drawing/2014/chart" uri="{C3380CC4-5D6E-409C-BE32-E72D297353CC}">
              <c16:uniqueId val="{00000000-8D15-4031-B81A-DC14F8159F4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8D15-4031-B81A-DC14F8159F4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99.61</c:v>
                </c:pt>
                <c:pt idx="1">
                  <c:v>101.76</c:v>
                </c:pt>
                <c:pt idx="2">
                  <c:v>101.81</c:v>
                </c:pt>
                <c:pt idx="3">
                  <c:v>94.77</c:v>
                </c:pt>
                <c:pt idx="4">
                  <c:v>128.59</c:v>
                </c:pt>
              </c:numCache>
            </c:numRef>
          </c:val>
          <c:extLst>
            <c:ext xmlns:c16="http://schemas.microsoft.com/office/drawing/2014/chart" uri="{C3380CC4-5D6E-409C-BE32-E72D297353CC}">
              <c16:uniqueId val="{00000000-1A5E-4E69-A634-B1C0C22D66F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1A5E-4E69-A634-B1C0C22D66F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71.540000000000006</c:v>
                </c:pt>
                <c:pt idx="1">
                  <c:v>69.97</c:v>
                </c:pt>
                <c:pt idx="2">
                  <c:v>71.47</c:v>
                </c:pt>
                <c:pt idx="3">
                  <c:v>71.040000000000006</c:v>
                </c:pt>
                <c:pt idx="4">
                  <c:v>70.98</c:v>
                </c:pt>
              </c:numCache>
            </c:numRef>
          </c:val>
          <c:extLst>
            <c:ext xmlns:c16="http://schemas.microsoft.com/office/drawing/2014/chart" uri="{C3380CC4-5D6E-409C-BE32-E72D297353CC}">
              <c16:uniqueId val="{00000000-F6D6-4FD4-B64A-C69F39A8250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F6D6-4FD4-B64A-C69F39A8250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84.91</c:v>
                </c:pt>
                <c:pt idx="1">
                  <c:v>87.17</c:v>
                </c:pt>
                <c:pt idx="2">
                  <c:v>87.79</c:v>
                </c:pt>
                <c:pt idx="3">
                  <c:v>87.72</c:v>
                </c:pt>
                <c:pt idx="4">
                  <c:v>87.44</c:v>
                </c:pt>
              </c:numCache>
            </c:numRef>
          </c:val>
          <c:extLst>
            <c:ext xmlns:c16="http://schemas.microsoft.com/office/drawing/2014/chart" uri="{C3380CC4-5D6E-409C-BE32-E72D297353CC}">
              <c16:uniqueId val="{00000000-56D8-4B2A-8E2B-6256B386BE7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56D8-4B2A-8E2B-6256B386BE7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33" zoomScale="106" zoomScaleNormal="106"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和歌山県　岩出市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70"/>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A4</v>
      </c>
      <c r="X8" s="78"/>
      <c r="Y8" s="78"/>
      <c r="Z8" s="78"/>
      <c r="AA8" s="78"/>
      <c r="AB8" s="78"/>
      <c r="AC8" s="78"/>
      <c r="AD8" s="78" t="str">
        <f>データ!$M$6</f>
        <v>非設置</v>
      </c>
      <c r="AE8" s="78"/>
      <c r="AF8" s="78"/>
      <c r="AG8" s="78"/>
      <c r="AH8" s="78"/>
      <c r="AI8" s="78"/>
      <c r="AJ8" s="78"/>
      <c r="AK8" s="2"/>
      <c r="AL8" s="69">
        <f>データ!$R$6</f>
        <v>54215</v>
      </c>
      <c r="AM8" s="69"/>
      <c r="AN8" s="69"/>
      <c r="AO8" s="69"/>
      <c r="AP8" s="69"/>
      <c r="AQ8" s="69"/>
      <c r="AR8" s="69"/>
      <c r="AS8" s="69"/>
      <c r="AT8" s="37">
        <f>データ!$S$6</f>
        <v>38.51</v>
      </c>
      <c r="AU8" s="38"/>
      <c r="AV8" s="38"/>
      <c r="AW8" s="38"/>
      <c r="AX8" s="38"/>
      <c r="AY8" s="38"/>
      <c r="AZ8" s="38"/>
      <c r="BA8" s="38"/>
      <c r="BB8" s="58">
        <f>データ!$T$6</f>
        <v>1407.82</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5" t="s">
        <v>12</v>
      </c>
      <c r="C9" s="46"/>
      <c r="D9" s="46"/>
      <c r="E9" s="46"/>
      <c r="F9" s="46"/>
      <c r="G9" s="46"/>
      <c r="H9" s="46"/>
      <c r="I9" s="45" t="s">
        <v>13</v>
      </c>
      <c r="J9" s="46"/>
      <c r="K9" s="46"/>
      <c r="L9" s="46"/>
      <c r="M9" s="46"/>
      <c r="N9" s="46"/>
      <c r="O9" s="70"/>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98.07</v>
      </c>
      <c r="J10" s="38"/>
      <c r="K10" s="38"/>
      <c r="L10" s="38"/>
      <c r="M10" s="38"/>
      <c r="N10" s="38"/>
      <c r="O10" s="68"/>
      <c r="P10" s="58">
        <f>データ!$P$6</f>
        <v>99.79</v>
      </c>
      <c r="Q10" s="58"/>
      <c r="R10" s="58"/>
      <c r="S10" s="58"/>
      <c r="T10" s="58"/>
      <c r="U10" s="58"/>
      <c r="V10" s="58"/>
      <c r="W10" s="69">
        <f>データ!$Q$6</f>
        <v>2420</v>
      </c>
      <c r="X10" s="69"/>
      <c r="Y10" s="69"/>
      <c r="Z10" s="69"/>
      <c r="AA10" s="69"/>
      <c r="AB10" s="69"/>
      <c r="AC10" s="69"/>
      <c r="AD10" s="2"/>
      <c r="AE10" s="2"/>
      <c r="AF10" s="2"/>
      <c r="AG10" s="2"/>
      <c r="AH10" s="2"/>
      <c r="AI10" s="2"/>
      <c r="AJ10" s="2"/>
      <c r="AK10" s="2"/>
      <c r="AL10" s="69">
        <f>データ!$U$6</f>
        <v>54001</v>
      </c>
      <c r="AM10" s="69"/>
      <c r="AN10" s="69"/>
      <c r="AO10" s="69"/>
      <c r="AP10" s="69"/>
      <c r="AQ10" s="69"/>
      <c r="AR10" s="69"/>
      <c r="AS10" s="69"/>
      <c r="AT10" s="37">
        <f>データ!$V$6</f>
        <v>25</v>
      </c>
      <c r="AU10" s="38"/>
      <c r="AV10" s="38"/>
      <c r="AW10" s="38"/>
      <c r="AX10" s="38"/>
      <c r="AY10" s="38"/>
      <c r="AZ10" s="38"/>
      <c r="BA10" s="38"/>
      <c r="BB10" s="58">
        <f>データ!$W$6</f>
        <v>2160.04</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2" t="s">
        <v>110</v>
      </c>
      <c r="BM66" s="53"/>
      <c r="BN66" s="53"/>
      <c r="BO66" s="53"/>
      <c r="BP66" s="53"/>
      <c r="BQ66" s="53"/>
      <c r="BR66" s="53"/>
      <c r="BS66" s="53"/>
      <c r="BT66" s="53"/>
      <c r="BU66" s="53"/>
      <c r="BV66" s="53"/>
      <c r="BW66" s="53"/>
      <c r="BX66" s="53"/>
      <c r="BY66" s="53"/>
      <c r="BZ66" s="5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2"/>
      <c r="BM67" s="53"/>
      <c r="BN67" s="53"/>
      <c r="BO67" s="53"/>
      <c r="BP67" s="53"/>
      <c r="BQ67" s="53"/>
      <c r="BR67" s="53"/>
      <c r="BS67" s="53"/>
      <c r="BT67" s="53"/>
      <c r="BU67" s="53"/>
      <c r="BV67" s="53"/>
      <c r="BW67" s="53"/>
      <c r="BX67" s="53"/>
      <c r="BY67" s="53"/>
      <c r="BZ67" s="5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2"/>
      <c r="BM68" s="53"/>
      <c r="BN68" s="53"/>
      <c r="BO68" s="53"/>
      <c r="BP68" s="53"/>
      <c r="BQ68" s="53"/>
      <c r="BR68" s="53"/>
      <c r="BS68" s="53"/>
      <c r="BT68" s="53"/>
      <c r="BU68" s="53"/>
      <c r="BV68" s="53"/>
      <c r="BW68" s="53"/>
      <c r="BX68" s="53"/>
      <c r="BY68" s="53"/>
      <c r="BZ68" s="5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2"/>
      <c r="BM69" s="53"/>
      <c r="BN69" s="53"/>
      <c r="BO69" s="53"/>
      <c r="BP69" s="53"/>
      <c r="BQ69" s="53"/>
      <c r="BR69" s="53"/>
      <c r="BS69" s="53"/>
      <c r="BT69" s="53"/>
      <c r="BU69" s="53"/>
      <c r="BV69" s="53"/>
      <c r="BW69" s="53"/>
      <c r="BX69" s="53"/>
      <c r="BY69" s="53"/>
      <c r="BZ69" s="5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2"/>
      <c r="BM70" s="53"/>
      <c r="BN70" s="53"/>
      <c r="BO70" s="53"/>
      <c r="BP70" s="53"/>
      <c r="BQ70" s="53"/>
      <c r="BR70" s="53"/>
      <c r="BS70" s="53"/>
      <c r="BT70" s="53"/>
      <c r="BU70" s="53"/>
      <c r="BV70" s="53"/>
      <c r="BW70" s="53"/>
      <c r="BX70" s="53"/>
      <c r="BY70" s="53"/>
      <c r="BZ70" s="5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2"/>
      <c r="BM71" s="53"/>
      <c r="BN71" s="53"/>
      <c r="BO71" s="53"/>
      <c r="BP71" s="53"/>
      <c r="BQ71" s="53"/>
      <c r="BR71" s="53"/>
      <c r="BS71" s="53"/>
      <c r="BT71" s="53"/>
      <c r="BU71" s="53"/>
      <c r="BV71" s="53"/>
      <c r="BW71" s="53"/>
      <c r="BX71" s="53"/>
      <c r="BY71" s="53"/>
      <c r="BZ71" s="5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2"/>
      <c r="BM72" s="53"/>
      <c r="BN72" s="53"/>
      <c r="BO72" s="53"/>
      <c r="BP72" s="53"/>
      <c r="BQ72" s="53"/>
      <c r="BR72" s="53"/>
      <c r="BS72" s="53"/>
      <c r="BT72" s="53"/>
      <c r="BU72" s="53"/>
      <c r="BV72" s="53"/>
      <c r="BW72" s="53"/>
      <c r="BX72" s="53"/>
      <c r="BY72" s="53"/>
      <c r="BZ72" s="5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2"/>
      <c r="BM73" s="53"/>
      <c r="BN73" s="53"/>
      <c r="BO73" s="53"/>
      <c r="BP73" s="53"/>
      <c r="BQ73" s="53"/>
      <c r="BR73" s="53"/>
      <c r="BS73" s="53"/>
      <c r="BT73" s="53"/>
      <c r="BU73" s="53"/>
      <c r="BV73" s="53"/>
      <c r="BW73" s="53"/>
      <c r="BX73" s="53"/>
      <c r="BY73" s="53"/>
      <c r="BZ73" s="5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2"/>
      <c r="BM74" s="53"/>
      <c r="BN74" s="53"/>
      <c r="BO74" s="53"/>
      <c r="BP74" s="53"/>
      <c r="BQ74" s="53"/>
      <c r="BR74" s="53"/>
      <c r="BS74" s="53"/>
      <c r="BT74" s="53"/>
      <c r="BU74" s="53"/>
      <c r="BV74" s="53"/>
      <c r="BW74" s="53"/>
      <c r="BX74" s="53"/>
      <c r="BY74" s="53"/>
      <c r="BZ74" s="5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2"/>
      <c r="BM75" s="53"/>
      <c r="BN75" s="53"/>
      <c r="BO75" s="53"/>
      <c r="BP75" s="53"/>
      <c r="BQ75" s="53"/>
      <c r="BR75" s="53"/>
      <c r="BS75" s="53"/>
      <c r="BT75" s="53"/>
      <c r="BU75" s="53"/>
      <c r="BV75" s="53"/>
      <c r="BW75" s="53"/>
      <c r="BX75" s="53"/>
      <c r="BY75" s="53"/>
      <c r="BZ75" s="5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2"/>
      <c r="BM76" s="53"/>
      <c r="BN76" s="53"/>
      <c r="BO76" s="53"/>
      <c r="BP76" s="53"/>
      <c r="BQ76" s="53"/>
      <c r="BR76" s="53"/>
      <c r="BS76" s="53"/>
      <c r="BT76" s="53"/>
      <c r="BU76" s="53"/>
      <c r="BV76" s="53"/>
      <c r="BW76" s="53"/>
      <c r="BX76" s="53"/>
      <c r="BY76" s="53"/>
      <c r="BZ76" s="5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2"/>
      <c r="BM77" s="53"/>
      <c r="BN77" s="53"/>
      <c r="BO77" s="53"/>
      <c r="BP77" s="53"/>
      <c r="BQ77" s="53"/>
      <c r="BR77" s="53"/>
      <c r="BS77" s="53"/>
      <c r="BT77" s="53"/>
      <c r="BU77" s="53"/>
      <c r="BV77" s="53"/>
      <c r="BW77" s="53"/>
      <c r="BX77" s="53"/>
      <c r="BY77" s="53"/>
      <c r="BZ77" s="5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2"/>
      <c r="BM78" s="53"/>
      <c r="BN78" s="53"/>
      <c r="BO78" s="53"/>
      <c r="BP78" s="53"/>
      <c r="BQ78" s="53"/>
      <c r="BR78" s="53"/>
      <c r="BS78" s="53"/>
      <c r="BT78" s="53"/>
      <c r="BU78" s="53"/>
      <c r="BV78" s="53"/>
      <c r="BW78" s="53"/>
      <c r="BX78" s="53"/>
      <c r="BY78" s="53"/>
      <c r="BZ78" s="5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2"/>
      <c r="BM79" s="53"/>
      <c r="BN79" s="53"/>
      <c r="BO79" s="53"/>
      <c r="BP79" s="53"/>
      <c r="BQ79" s="53"/>
      <c r="BR79" s="53"/>
      <c r="BS79" s="53"/>
      <c r="BT79" s="53"/>
      <c r="BU79" s="53"/>
      <c r="BV79" s="53"/>
      <c r="BW79" s="53"/>
      <c r="BX79" s="53"/>
      <c r="BY79" s="53"/>
      <c r="BZ79" s="5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2"/>
      <c r="BM80" s="53"/>
      <c r="BN80" s="53"/>
      <c r="BO80" s="53"/>
      <c r="BP80" s="53"/>
      <c r="BQ80" s="53"/>
      <c r="BR80" s="53"/>
      <c r="BS80" s="53"/>
      <c r="BT80" s="53"/>
      <c r="BU80" s="53"/>
      <c r="BV80" s="53"/>
      <c r="BW80" s="53"/>
      <c r="BX80" s="53"/>
      <c r="BY80" s="53"/>
      <c r="BZ80" s="5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2"/>
      <c r="BM81" s="53"/>
      <c r="BN81" s="53"/>
      <c r="BO81" s="53"/>
      <c r="BP81" s="53"/>
      <c r="BQ81" s="53"/>
      <c r="BR81" s="53"/>
      <c r="BS81" s="53"/>
      <c r="BT81" s="53"/>
      <c r="BU81" s="53"/>
      <c r="BV81" s="53"/>
      <c r="BW81" s="53"/>
      <c r="BX81" s="53"/>
      <c r="BY81" s="53"/>
      <c r="BZ81" s="5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GuahcdkEUL1327f0uJwRe07887Tfd5Ra0CYFhYeMM3FJv/PczfK0NlJULDBu3Qsw2Ga2aMPS3MXZSkNl8t1Ag==" saltValue="Bm+M0MGMoQy7S9uNZaiSp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302091</v>
      </c>
      <c r="D6" s="20">
        <f t="shared" si="3"/>
        <v>46</v>
      </c>
      <c r="E6" s="20">
        <f t="shared" si="3"/>
        <v>1</v>
      </c>
      <c r="F6" s="20">
        <f t="shared" si="3"/>
        <v>0</v>
      </c>
      <c r="G6" s="20">
        <f t="shared" si="3"/>
        <v>1</v>
      </c>
      <c r="H6" s="20" t="str">
        <f t="shared" si="3"/>
        <v>和歌山県　岩出市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98.07</v>
      </c>
      <c r="P6" s="21">
        <f t="shared" si="3"/>
        <v>99.79</v>
      </c>
      <c r="Q6" s="21">
        <f t="shared" si="3"/>
        <v>2420</v>
      </c>
      <c r="R6" s="21">
        <f t="shared" si="3"/>
        <v>54215</v>
      </c>
      <c r="S6" s="21">
        <f t="shared" si="3"/>
        <v>38.51</v>
      </c>
      <c r="T6" s="21">
        <f t="shared" si="3"/>
        <v>1407.82</v>
      </c>
      <c r="U6" s="21">
        <f t="shared" si="3"/>
        <v>54001</v>
      </c>
      <c r="V6" s="21">
        <f t="shared" si="3"/>
        <v>25</v>
      </c>
      <c r="W6" s="21">
        <f t="shared" si="3"/>
        <v>2160.04</v>
      </c>
      <c r="X6" s="22">
        <f>IF(X7="",NA(),X7)</f>
        <v>121.9</v>
      </c>
      <c r="Y6" s="22">
        <f t="shared" ref="Y6:AG6" si="4">IF(Y7="",NA(),Y7)</f>
        <v>119.9</v>
      </c>
      <c r="Z6" s="22">
        <f t="shared" si="4"/>
        <v>122.2</v>
      </c>
      <c r="AA6" s="22">
        <f t="shared" si="4"/>
        <v>126.32</v>
      </c>
      <c r="AB6" s="22">
        <f t="shared" si="4"/>
        <v>118.28</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1077.75</v>
      </c>
      <c r="AU6" s="22">
        <f t="shared" ref="AU6:BC6" si="6">IF(AU7="",NA(),AU7)</f>
        <v>1332.15</v>
      </c>
      <c r="AV6" s="22">
        <f t="shared" si="6"/>
        <v>1268.69</v>
      </c>
      <c r="AW6" s="22">
        <f t="shared" si="6"/>
        <v>1775.96</v>
      </c>
      <c r="AX6" s="22">
        <f t="shared" si="6"/>
        <v>1458.58</v>
      </c>
      <c r="AY6" s="22">
        <f t="shared" si="6"/>
        <v>349.83</v>
      </c>
      <c r="AZ6" s="22">
        <f t="shared" si="6"/>
        <v>360.86</v>
      </c>
      <c r="BA6" s="22">
        <f t="shared" si="6"/>
        <v>350.79</v>
      </c>
      <c r="BB6" s="22">
        <f t="shared" si="6"/>
        <v>354.57</v>
      </c>
      <c r="BC6" s="22">
        <f t="shared" si="6"/>
        <v>357.74</v>
      </c>
      <c r="BD6" s="21" t="str">
        <f>IF(BD7="","",IF(BD7="-","【-】","【"&amp;SUBSTITUTE(TEXT(BD7,"#,##0.00"),"-","△")&amp;"】"))</f>
        <v>【252.29】</v>
      </c>
      <c r="BE6" s="22">
        <f>IF(BE7="",NA(),BE7)</f>
        <v>48.18</v>
      </c>
      <c r="BF6" s="22">
        <f t="shared" ref="BF6:BN6" si="7">IF(BF7="",NA(),BF7)</f>
        <v>39.35</v>
      </c>
      <c r="BG6" s="22">
        <f t="shared" si="7"/>
        <v>37.29</v>
      </c>
      <c r="BH6" s="22">
        <f t="shared" si="7"/>
        <v>21.56</v>
      </c>
      <c r="BI6" s="22">
        <f t="shared" si="7"/>
        <v>14.19</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126.82</v>
      </c>
      <c r="BQ6" s="22">
        <f t="shared" ref="BQ6:BY6" si="8">IF(BQ7="",NA(),BQ7)</f>
        <v>124.82</v>
      </c>
      <c r="BR6" s="22">
        <f t="shared" si="8"/>
        <v>100.51</v>
      </c>
      <c r="BS6" s="22">
        <f t="shared" si="8"/>
        <v>134.11000000000001</v>
      </c>
      <c r="BT6" s="22">
        <f t="shared" si="8"/>
        <v>98.92</v>
      </c>
      <c r="BU6" s="22">
        <f t="shared" si="8"/>
        <v>103.54</v>
      </c>
      <c r="BV6" s="22">
        <f t="shared" si="8"/>
        <v>103.32</v>
      </c>
      <c r="BW6" s="22">
        <f t="shared" si="8"/>
        <v>100.85</v>
      </c>
      <c r="BX6" s="22">
        <f t="shared" si="8"/>
        <v>103.79</v>
      </c>
      <c r="BY6" s="22">
        <f t="shared" si="8"/>
        <v>98.3</v>
      </c>
      <c r="BZ6" s="21" t="str">
        <f>IF(BZ7="","",IF(BZ7="-","【-】","【"&amp;SUBSTITUTE(TEXT(BZ7,"#,##0.00"),"-","△")&amp;"】"))</f>
        <v>【97.47】</v>
      </c>
      <c r="CA6" s="22">
        <f>IF(CA7="",NA(),CA7)</f>
        <v>99.61</v>
      </c>
      <c r="CB6" s="22">
        <f t="shared" ref="CB6:CJ6" si="9">IF(CB7="",NA(),CB7)</f>
        <v>101.76</v>
      </c>
      <c r="CC6" s="22">
        <f t="shared" si="9"/>
        <v>101.81</v>
      </c>
      <c r="CD6" s="22">
        <f t="shared" si="9"/>
        <v>94.77</v>
      </c>
      <c r="CE6" s="22">
        <f t="shared" si="9"/>
        <v>128.59</v>
      </c>
      <c r="CF6" s="22">
        <f t="shared" si="9"/>
        <v>167.46</v>
      </c>
      <c r="CG6" s="22">
        <f t="shared" si="9"/>
        <v>168.56</v>
      </c>
      <c r="CH6" s="22">
        <f t="shared" si="9"/>
        <v>167.1</v>
      </c>
      <c r="CI6" s="22">
        <f t="shared" si="9"/>
        <v>167.86</v>
      </c>
      <c r="CJ6" s="22">
        <f t="shared" si="9"/>
        <v>173.68</v>
      </c>
      <c r="CK6" s="21" t="str">
        <f>IF(CK7="","",IF(CK7="-","【-】","【"&amp;SUBSTITUTE(TEXT(CK7,"#,##0.00"),"-","△")&amp;"】"))</f>
        <v>【174.75】</v>
      </c>
      <c r="CL6" s="22">
        <f>IF(CL7="",NA(),CL7)</f>
        <v>71.540000000000006</v>
      </c>
      <c r="CM6" s="22">
        <f t="shared" ref="CM6:CU6" si="10">IF(CM7="",NA(),CM7)</f>
        <v>69.97</v>
      </c>
      <c r="CN6" s="22">
        <f t="shared" si="10"/>
        <v>71.47</v>
      </c>
      <c r="CO6" s="22">
        <f t="shared" si="10"/>
        <v>71.040000000000006</v>
      </c>
      <c r="CP6" s="22">
        <f t="shared" si="10"/>
        <v>70.98</v>
      </c>
      <c r="CQ6" s="22">
        <f t="shared" si="10"/>
        <v>59.46</v>
      </c>
      <c r="CR6" s="22">
        <f t="shared" si="10"/>
        <v>59.51</v>
      </c>
      <c r="CS6" s="22">
        <f t="shared" si="10"/>
        <v>59.91</v>
      </c>
      <c r="CT6" s="22">
        <f t="shared" si="10"/>
        <v>59.4</v>
      </c>
      <c r="CU6" s="22">
        <f t="shared" si="10"/>
        <v>59.24</v>
      </c>
      <c r="CV6" s="21" t="str">
        <f>IF(CV7="","",IF(CV7="-","【-】","【"&amp;SUBSTITUTE(TEXT(CV7,"#,##0.00"),"-","△")&amp;"】"))</f>
        <v>【59.97】</v>
      </c>
      <c r="CW6" s="22">
        <f>IF(CW7="",NA(),CW7)</f>
        <v>84.91</v>
      </c>
      <c r="CX6" s="22">
        <f t="shared" ref="CX6:DF6" si="11">IF(CX7="",NA(),CX7)</f>
        <v>87.17</v>
      </c>
      <c r="CY6" s="22">
        <f t="shared" si="11"/>
        <v>87.79</v>
      </c>
      <c r="CZ6" s="22">
        <f t="shared" si="11"/>
        <v>87.72</v>
      </c>
      <c r="DA6" s="22">
        <f t="shared" si="11"/>
        <v>87.44</v>
      </c>
      <c r="DB6" s="22">
        <f t="shared" si="11"/>
        <v>87.41</v>
      </c>
      <c r="DC6" s="22">
        <f t="shared" si="11"/>
        <v>87.08</v>
      </c>
      <c r="DD6" s="22">
        <f t="shared" si="11"/>
        <v>87.26</v>
      </c>
      <c r="DE6" s="22">
        <f t="shared" si="11"/>
        <v>87.57</v>
      </c>
      <c r="DF6" s="22">
        <f t="shared" si="11"/>
        <v>87.26</v>
      </c>
      <c r="DG6" s="21" t="str">
        <f>IF(DG7="","",IF(DG7="-","【-】","【"&amp;SUBSTITUTE(TEXT(DG7,"#,##0.00"),"-","△")&amp;"】"))</f>
        <v>【89.76】</v>
      </c>
      <c r="DH6" s="22">
        <f>IF(DH7="",NA(),DH7)</f>
        <v>45.91</v>
      </c>
      <c r="DI6" s="22">
        <f t="shared" ref="DI6:DQ6" si="12">IF(DI7="",NA(),DI7)</f>
        <v>47.28</v>
      </c>
      <c r="DJ6" s="22">
        <f t="shared" si="12"/>
        <v>47.63</v>
      </c>
      <c r="DK6" s="22">
        <f t="shared" si="12"/>
        <v>48.42</v>
      </c>
      <c r="DL6" s="22">
        <f t="shared" si="12"/>
        <v>48.36</v>
      </c>
      <c r="DM6" s="22">
        <f t="shared" si="12"/>
        <v>47.62</v>
      </c>
      <c r="DN6" s="22">
        <f t="shared" si="12"/>
        <v>48.55</v>
      </c>
      <c r="DO6" s="22">
        <f t="shared" si="12"/>
        <v>49.2</v>
      </c>
      <c r="DP6" s="22">
        <f t="shared" si="12"/>
        <v>50.01</v>
      </c>
      <c r="DQ6" s="22">
        <f t="shared" si="12"/>
        <v>50.99</v>
      </c>
      <c r="DR6" s="21" t="str">
        <f>IF(DR7="","",IF(DR7="-","【-】","【"&amp;SUBSTITUTE(TEXT(DR7,"#,##0.00"),"-","△")&amp;"】"))</f>
        <v>【51.51】</v>
      </c>
      <c r="DS6" s="22">
        <f>IF(DS7="",NA(),DS7)</f>
        <v>26.3</v>
      </c>
      <c r="DT6" s="22">
        <f t="shared" ref="DT6:EB6" si="13">IF(DT7="",NA(),DT7)</f>
        <v>25.79</v>
      </c>
      <c r="DU6" s="22">
        <f t="shared" si="13"/>
        <v>25.91</v>
      </c>
      <c r="DV6" s="22">
        <f t="shared" si="13"/>
        <v>26.19</v>
      </c>
      <c r="DW6" s="22">
        <f t="shared" si="13"/>
        <v>25.14</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1.1100000000000001</v>
      </c>
      <c r="EE6" s="22">
        <f t="shared" ref="EE6:EM6" si="14">IF(EE7="",NA(),EE7)</f>
        <v>0.88</v>
      </c>
      <c r="EF6" s="22">
        <f t="shared" si="14"/>
        <v>0.56000000000000005</v>
      </c>
      <c r="EG6" s="22">
        <f t="shared" si="14"/>
        <v>1.32</v>
      </c>
      <c r="EH6" s="22">
        <f t="shared" si="14"/>
        <v>1.21</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302091</v>
      </c>
      <c r="D7" s="24">
        <v>46</v>
      </c>
      <c r="E7" s="24">
        <v>1</v>
      </c>
      <c r="F7" s="24">
        <v>0</v>
      </c>
      <c r="G7" s="24">
        <v>1</v>
      </c>
      <c r="H7" s="24" t="s">
        <v>93</v>
      </c>
      <c r="I7" s="24" t="s">
        <v>94</v>
      </c>
      <c r="J7" s="24" t="s">
        <v>95</v>
      </c>
      <c r="K7" s="24" t="s">
        <v>96</v>
      </c>
      <c r="L7" s="24" t="s">
        <v>97</v>
      </c>
      <c r="M7" s="24" t="s">
        <v>98</v>
      </c>
      <c r="N7" s="25" t="s">
        <v>99</v>
      </c>
      <c r="O7" s="25">
        <v>98.07</v>
      </c>
      <c r="P7" s="25">
        <v>99.79</v>
      </c>
      <c r="Q7" s="25">
        <v>2420</v>
      </c>
      <c r="R7" s="25">
        <v>54215</v>
      </c>
      <c r="S7" s="25">
        <v>38.51</v>
      </c>
      <c r="T7" s="25">
        <v>1407.82</v>
      </c>
      <c r="U7" s="25">
        <v>54001</v>
      </c>
      <c r="V7" s="25">
        <v>25</v>
      </c>
      <c r="W7" s="25">
        <v>2160.04</v>
      </c>
      <c r="X7" s="25">
        <v>121.9</v>
      </c>
      <c r="Y7" s="25">
        <v>119.9</v>
      </c>
      <c r="Z7" s="25">
        <v>122.2</v>
      </c>
      <c r="AA7" s="25">
        <v>126.32</v>
      </c>
      <c r="AB7" s="25">
        <v>118.28</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1077.75</v>
      </c>
      <c r="AU7" s="25">
        <v>1332.15</v>
      </c>
      <c r="AV7" s="25">
        <v>1268.69</v>
      </c>
      <c r="AW7" s="25">
        <v>1775.96</v>
      </c>
      <c r="AX7" s="25">
        <v>1458.58</v>
      </c>
      <c r="AY7" s="25">
        <v>349.83</v>
      </c>
      <c r="AZ7" s="25">
        <v>360.86</v>
      </c>
      <c r="BA7" s="25">
        <v>350.79</v>
      </c>
      <c r="BB7" s="25">
        <v>354.57</v>
      </c>
      <c r="BC7" s="25">
        <v>357.74</v>
      </c>
      <c r="BD7" s="25">
        <v>252.29</v>
      </c>
      <c r="BE7" s="25">
        <v>48.18</v>
      </c>
      <c r="BF7" s="25">
        <v>39.35</v>
      </c>
      <c r="BG7" s="25">
        <v>37.29</v>
      </c>
      <c r="BH7" s="25">
        <v>21.56</v>
      </c>
      <c r="BI7" s="25">
        <v>14.19</v>
      </c>
      <c r="BJ7" s="25">
        <v>314.87</v>
      </c>
      <c r="BK7" s="25">
        <v>309.27999999999997</v>
      </c>
      <c r="BL7" s="25">
        <v>322.92</v>
      </c>
      <c r="BM7" s="25">
        <v>303.45999999999998</v>
      </c>
      <c r="BN7" s="25">
        <v>307.27999999999997</v>
      </c>
      <c r="BO7" s="25">
        <v>268.07</v>
      </c>
      <c r="BP7" s="25">
        <v>126.82</v>
      </c>
      <c r="BQ7" s="25">
        <v>124.82</v>
      </c>
      <c r="BR7" s="25">
        <v>100.51</v>
      </c>
      <c r="BS7" s="25">
        <v>134.11000000000001</v>
      </c>
      <c r="BT7" s="25">
        <v>98.92</v>
      </c>
      <c r="BU7" s="25">
        <v>103.54</v>
      </c>
      <c r="BV7" s="25">
        <v>103.32</v>
      </c>
      <c r="BW7" s="25">
        <v>100.85</v>
      </c>
      <c r="BX7" s="25">
        <v>103.79</v>
      </c>
      <c r="BY7" s="25">
        <v>98.3</v>
      </c>
      <c r="BZ7" s="25">
        <v>97.47</v>
      </c>
      <c r="CA7" s="25">
        <v>99.61</v>
      </c>
      <c r="CB7" s="25">
        <v>101.76</v>
      </c>
      <c r="CC7" s="25">
        <v>101.81</v>
      </c>
      <c r="CD7" s="25">
        <v>94.77</v>
      </c>
      <c r="CE7" s="25">
        <v>128.59</v>
      </c>
      <c r="CF7" s="25">
        <v>167.46</v>
      </c>
      <c r="CG7" s="25">
        <v>168.56</v>
      </c>
      <c r="CH7" s="25">
        <v>167.1</v>
      </c>
      <c r="CI7" s="25">
        <v>167.86</v>
      </c>
      <c r="CJ7" s="25">
        <v>173.68</v>
      </c>
      <c r="CK7" s="25">
        <v>174.75</v>
      </c>
      <c r="CL7" s="25">
        <v>71.540000000000006</v>
      </c>
      <c r="CM7" s="25">
        <v>69.97</v>
      </c>
      <c r="CN7" s="25">
        <v>71.47</v>
      </c>
      <c r="CO7" s="25">
        <v>71.040000000000006</v>
      </c>
      <c r="CP7" s="25">
        <v>70.98</v>
      </c>
      <c r="CQ7" s="25">
        <v>59.46</v>
      </c>
      <c r="CR7" s="25">
        <v>59.51</v>
      </c>
      <c r="CS7" s="25">
        <v>59.91</v>
      </c>
      <c r="CT7" s="25">
        <v>59.4</v>
      </c>
      <c r="CU7" s="25">
        <v>59.24</v>
      </c>
      <c r="CV7" s="25">
        <v>59.97</v>
      </c>
      <c r="CW7" s="25">
        <v>84.91</v>
      </c>
      <c r="CX7" s="25">
        <v>87.17</v>
      </c>
      <c r="CY7" s="25">
        <v>87.79</v>
      </c>
      <c r="CZ7" s="25">
        <v>87.72</v>
      </c>
      <c r="DA7" s="25">
        <v>87.44</v>
      </c>
      <c r="DB7" s="25">
        <v>87.41</v>
      </c>
      <c r="DC7" s="25">
        <v>87.08</v>
      </c>
      <c r="DD7" s="25">
        <v>87.26</v>
      </c>
      <c r="DE7" s="25">
        <v>87.57</v>
      </c>
      <c r="DF7" s="25">
        <v>87.26</v>
      </c>
      <c r="DG7" s="25">
        <v>89.76</v>
      </c>
      <c r="DH7" s="25">
        <v>45.91</v>
      </c>
      <c r="DI7" s="25">
        <v>47.28</v>
      </c>
      <c r="DJ7" s="25">
        <v>47.63</v>
      </c>
      <c r="DK7" s="25">
        <v>48.42</v>
      </c>
      <c r="DL7" s="25">
        <v>48.36</v>
      </c>
      <c r="DM7" s="25">
        <v>47.62</v>
      </c>
      <c r="DN7" s="25">
        <v>48.55</v>
      </c>
      <c r="DO7" s="25">
        <v>49.2</v>
      </c>
      <c r="DP7" s="25">
        <v>50.01</v>
      </c>
      <c r="DQ7" s="25">
        <v>50.99</v>
      </c>
      <c r="DR7" s="25">
        <v>51.51</v>
      </c>
      <c r="DS7" s="25">
        <v>26.3</v>
      </c>
      <c r="DT7" s="25">
        <v>25.79</v>
      </c>
      <c r="DU7" s="25">
        <v>25.91</v>
      </c>
      <c r="DV7" s="25">
        <v>26.19</v>
      </c>
      <c r="DW7" s="25">
        <v>25.14</v>
      </c>
      <c r="DX7" s="25">
        <v>16.27</v>
      </c>
      <c r="DY7" s="25">
        <v>17.11</v>
      </c>
      <c r="DZ7" s="25">
        <v>18.329999999999998</v>
      </c>
      <c r="EA7" s="25">
        <v>20.27</v>
      </c>
      <c r="EB7" s="25">
        <v>21.69</v>
      </c>
      <c r="EC7" s="25">
        <v>23.75</v>
      </c>
      <c r="ED7" s="25">
        <v>1.1100000000000001</v>
      </c>
      <c r="EE7" s="25">
        <v>0.88</v>
      </c>
      <c r="EF7" s="25">
        <v>0.56000000000000005</v>
      </c>
      <c r="EG7" s="25">
        <v>1.32</v>
      </c>
      <c r="EH7" s="25">
        <v>1.21</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6311</cp:lastModifiedBy>
  <cp:lastPrinted>2024-01-22T05:35:22Z</cp:lastPrinted>
  <dcterms:created xsi:type="dcterms:W3CDTF">2023-12-05T00:58:18Z</dcterms:created>
  <dcterms:modified xsi:type="dcterms:W3CDTF">2024-01-22T05:37:38Z</dcterms:modified>
  <cp:category/>
</cp:coreProperties>
</file>