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10-上下水道部\01-上下水道経営課\01-経営班\★11上下水道\11-05    下水道\6.調査・報告\R5年度\R06.02.08〆 経営比較分析表の分析等について\回答\"/>
    </mc:Choice>
  </mc:AlternateContent>
  <workbookProtection workbookAlgorithmName="SHA-512" workbookHashValue="sNbijXrNpCTk1RQuWIOnAxHUAdF+zOGOZCanmtvEYYllHpkADdzg6GZ1EEvQzQ5g9m1HnHzM4JaMkxzVSEhchQ==" workbookSaltValue="gKRbwwfknKQBP3A09HZV9Q=="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<sst xmlns="http://schemas.openxmlformats.org/spreadsheetml/2006/main" count="278" uniqueCount="117">
  <si>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</si>
  <si>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</si>
  <si>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</si>
  <si>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</si>
  <si>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</si>
  <si>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</si>
  <si>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</si>
  <si>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</si>
  <si>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</si>
  <si>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</si>
  <si>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</si>
  <si>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</si>
  <si>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</si>
  <si>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</si>
  <si>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</si>
  <si>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</si>
  <si>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</si>
  <si>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</si>
  <si>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</si>
  <si>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</si>
  <si>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</si>
  <si>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</si>
  <si>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</si>
  <si>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</si>
  <si>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</si>
  <si>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</si>
  <si>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</si>
  <si>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</si>
  <si>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</si>
  <si>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</si>
  <si>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</si>
  <si>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</si>
  <si>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</si>
  <si>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</si>
  <si>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</si>
  <si>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</si>
  <si>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</si>
  <si>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</si>
  <si>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</si>
  <si>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</si>
  <si>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</si>
  <si>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</si>
  <si>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</si>
  <si>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</si>
  <si>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</si>
  <si>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</si>
  <si>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</si>
  <si>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</si>
  <si>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</si>
  <si>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</si>
  <si>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</si>
  <si>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</si>
  <si>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</si>
  <si>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</si>
  <si>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</si>
  <si>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</si>
  <si>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</si>
  <si>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</si>
  <si>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</si>
  <si>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</si>
  <si>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</si>
  <si>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</si>
  <si>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</si>
  <si>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</si>
  <si>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</si>
  <si>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</si>
  <si>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</si>
  <si>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</si>
  <si>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</si>
  <si>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</si>
  <si>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</si>
  <si>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</si>
  <si>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</si>
  <si>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</si>
  <si>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</si>
  <si>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</si>
  <si>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</si>
  <si>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</si>
  <si>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</si>
  <si>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</si>
  <si>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</si>
  <si>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</si>
  <si>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</si>
  <si>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</si>
  <si>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</si>
  <si>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</si>
  <si>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</si>
  <si>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</si>
  <si>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</si>
  <si>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</si>
  <si>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</si>
  <si>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</si>
  <si>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</si>
  <si>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</si>
  <si>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</si>
  <si>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</si>
  <si>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紀の川市</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</si>
  <si>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</si>
  <si>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</si>
  <si>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</si>
  <si>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</si>
  <si>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</si>
  <si>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</si>
  <si>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</si>
  <si>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</si>
  <si>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</si>
  <si>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</si>
  <si>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</si>
  <si>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</si>
  <si>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</si>
  <si>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</si>
  <si>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</si>
  <si>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</si>
  <si>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</si>
  <si>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①経常収支比率
　類似団体より低い水準となっており、民間委託による継続的な普及促進により、接続率の向上による収益増加対策に努めています。
②累積欠損金比率
　地方公営企業法適用初年度からの欠損金が生じており、当年度は維持管理費の増額等により昨年度より8.09ポイントの増加となっています。類似団体と比べ高い水準のままとなっています。
③流動比率
　下水道整備率が</t>
    </r>
    <r>
      <rPr>
        <sz val="10"/>
        <rFont val="ＭＳ ゴシック"/>
        <family val="3"/>
        <charset val="128"/>
      </rPr>
      <t>約３３％</t>
    </r>
    <r>
      <rPr>
        <sz val="10"/>
        <color theme="1"/>
        <rFont val="ＭＳ ゴシック"/>
        <family val="3"/>
        <charset val="128"/>
      </rPr>
      <t xml:space="preserve">と低く、下水道使用料のみで事業運営することが困難なため、一般会計からの繰入に依存しながらの厳しい財政運営となり、低い水準となっています。
④企業債残高対事業規模比率
　全体事業計画が完了するまでの間に生じる資金不足額及び企業債残高は、一般会計が負担することとなっています。
⑤経費回収率
　使用料収入の減少及び維持管理費等の増加による汚水処理費の増加により昨年度より9.82ポイントの減少となっていますが、類似団体より高い水準となっています。
⑥汚水処理原価
　維持管理費等の増加による汚水処理費の増加により昨年度より17.81ポイントの増加となっていますが、類似団体よりも低い水準となっています。
⑧水洗化率
</t>
    </r>
    <r>
      <rPr>
        <sz val="10"/>
        <rFont val="ＭＳ ゴシック"/>
        <family val="3"/>
        <charset val="128"/>
      </rPr>
      <t>　高齢世帯の増加や経済的理由等により、接続率が低い水準となっていますが、類似団体よりも高い水準となっています。</t>
    </r>
    <rPh sb="104" eb="107">
      <t>トウネンド</t>
    </rPh>
    <rPh sb="108" eb="110">
      <t>イジ</t>
    </rPh>
    <rPh sb="110" eb="113">
      <t>カンリヒ</t>
    </rPh>
    <rPh sb="114" eb="116">
      <t>ゾウガク</t>
    </rPh>
    <rPh sb="116" eb="117">
      <t>トウ</t>
    </rPh>
    <rPh sb="120" eb="123">
      <t>サクネンド</t>
    </rPh>
    <rPh sb="134" eb="136">
      <t>ゾウカ</t>
    </rPh>
    <rPh sb="144" eb="146">
      <t>ルイジ</t>
    </rPh>
    <rPh sb="146" eb="148">
      <t>ダンタイ</t>
    </rPh>
    <rPh sb="149" eb="150">
      <t>クラ</t>
    </rPh>
    <rPh sb="330" eb="333">
      <t>シヨウリョウ</t>
    </rPh>
    <rPh sb="333" eb="335">
      <t>シュウニュウ</t>
    </rPh>
    <rPh sb="336" eb="338">
      <t>ゲンショウ</t>
    </rPh>
    <rPh sb="338" eb="339">
      <t>オヨ</t>
    </rPh>
    <rPh sb="340" eb="342">
      <t>イジ</t>
    </rPh>
    <rPh sb="342" eb="345">
      <t>カンリヒ</t>
    </rPh>
    <rPh sb="345" eb="346">
      <t>トウ</t>
    </rPh>
    <rPh sb="347" eb="349">
      <t>ゾウカ</t>
    </rPh>
    <rPh sb="352" eb="354">
      <t>オスイ</t>
    </rPh>
    <rPh sb="354" eb="356">
      <t>ショリ</t>
    </rPh>
    <rPh sb="356" eb="357">
      <t>ヒ</t>
    </rPh>
    <rPh sb="358" eb="360">
      <t>ゾウカ</t>
    </rPh>
    <rPh sb="363" eb="366">
      <t>サクネンド</t>
    </rPh>
    <rPh sb="377" eb="379">
      <t>ゲンショウ</t>
    </rPh>
    <rPh sb="416" eb="418">
      <t>イジ</t>
    </rPh>
    <rPh sb="418" eb="421">
      <t>カンリヒ</t>
    </rPh>
    <rPh sb="421" eb="422">
      <t>トウ</t>
    </rPh>
    <rPh sb="423" eb="425">
      <t>ゾウカ</t>
    </rPh>
    <rPh sb="428" eb="430">
      <t>オスイ</t>
    </rPh>
    <rPh sb="430" eb="432">
      <t>ショリ</t>
    </rPh>
    <rPh sb="432" eb="433">
      <t>ヒ</t>
    </rPh>
    <rPh sb="434" eb="436">
      <t>ゾウカ</t>
    </rPh>
    <rPh sb="439" eb="442">
      <t>サクネンド</t>
    </rPh>
    <rPh sb="454" eb="456">
      <t>ゾウカ</t>
    </rPh>
    <rPh sb="465" eb="467">
      <t>ルイジ</t>
    </rPh>
    <rPh sb="467" eb="469">
      <t>ダンタイ</t>
    </rPh>
    <rPh sb="472" eb="473">
      <t>ヒク</t>
    </rPh>
    <rPh sb="474" eb="476">
      <t>スイジュン</t>
    </rPh>
    <rPh sb="527" eb="529">
      <t>ルイジ</t>
    </rPh>
    <rPh sb="529" eb="531">
      <t>ダンタイ</t>
    </rPh>
    <rPh sb="534" eb="535">
      <t>タカ</t>
    </rPh>
    <rPh sb="536" eb="538">
      <t>スイジュン</t>
    </rPh>
    <phoneticPr fontId="4"/>
  </si>
  <si>
    <t>　当市の下水道事業は、整備率が低いため、全体計画における下水道整備事業の早期概成を目指しています。整備事業費の財源については、国庫補助金、企業債借入金、一般会計出資金により事業を推進していますが、一般会計からの繰入に依存しながらの厳しい財政運営となっています。
　今後も、接続率の向上に努めながら、計画的かつ効果的な整備事業を推進していきます。</t>
    <rPh sb="1" eb="3">
      <t>トウシ</t>
    </rPh>
    <phoneticPr fontId="4"/>
  </si>
  <si>
    <r>
      <t>①有形固定資産減価償却率
　当市の</t>
    </r>
    <r>
      <rPr>
        <sz val="11"/>
        <rFont val="ＭＳ ゴシック"/>
        <family val="3"/>
        <charset val="128"/>
      </rPr>
      <t>下水道整備率は、約３３％と整備途上となっており、全体的には新しい施設であるため、低い水準となっていますが、</t>
    </r>
    <r>
      <rPr>
        <sz val="11"/>
        <color theme="1"/>
        <rFont val="ＭＳ ゴシック"/>
        <family val="3"/>
        <charset val="128"/>
      </rPr>
      <t>平成２９年度に公共下水道に取り込んだ特定環境保全公共下水道については、管路施設老朽化が進んでいるため、令和４年度からストックマネジメントによる更生工事に着手しています。
③管渠改善率
　当市の下水道施設整備事業は、管渠新設工事が大部分となっているため、低い水準となっています。</t>
    </r>
    <rPh sb="14" eb="16">
      <t>トウシ</t>
    </rPh>
    <rPh sb="163" eb="165">
      <t>トウシ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</si>
</sst>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1.1499999999999999</c:v>
                </c:pt>
                <c:pt idx="3" formatCode="#,##0.00;&quot;△&quot;#,##0.00">
                  <c:v>0</c:v>
                </c:pt>
                <c:pt idx="4" formatCode="#,##0.00;&quot;△&quot;#,##0.00">
                  <c:v>0</c:v>
                </c:pt>
              </c:numCache>
            </c:numRef>
          </c:val>
          <c:extLst>
            <c:ext xmlns:c16="http://schemas.microsoft.com/office/drawing/2014/chart" uri="{C3380CC4-5D6E-409C-BE32-E72D297353CC}">
              <c16:uniqueId val="{00000000-CD66-441F-8FB1-39DE1AD8845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0.06</c:v>
                </c:pt>
                <c:pt idx="3" formatCode="#,##0.00;&quot;△&quot;#,##0.00">
                  <c:v>0</c:v>
                </c:pt>
                <c:pt idx="4" formatCode="#,##0.00;&quot;△&quot;#,##0.00">
                  <c:v>0</c:v>
                </c:pt>
              </c:numCache>
            </c:numRef>
          </c:val>
          <c:smooth val="0"/>
          <c:extLst>
            <c:ext xmlns:c16="http://schemas.microsoft.com/office/drawing/2014/chart" uri="{C3380CC4-5D6E-409C-BE32-E72D297353CC}">
              <c16:uniqueId val="{00000001-CD66-441F-8FB1-39DE1AD8845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9A-4AA6-ACE1-DF8ADA9348B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44.83</c:v>
                </c:pt>
                <c:pt idx="3">
                  <c:v>48</c:v>
                </c:pt>
                <c:pt idx="4">
                  <c:v>46.26</c:v>
                </c:pt>
              </c:numCache>
            </c:numRef>
          </c:val>
          <c:smooth val="0"/>
          <c:extLst>
            <c:ext xmlns:c16="http://schemas.microsoft.com/office/drawing/2014/chart" uri="{C3380CC4-5D6E-409C-BE32-E72D297353CC}">
              <c16:uniqueId val="{00000001-159A-4AA6-ACE1-DF8ADA9348B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60.97</c:v>
                </c:pt>
                <c:pt idx="3">
                  <c:v>62.08</c:v>
                </c:pt>
                <c:pt idx="4">
                  <c:v>63.28</c:v>
                </c:pt>
              </c:numCache>
            </c:numRef>
          </c:val>
          <c:extLst>
            <c:ext xmlns:c16="http://schemas.microsoft.com/office/drawing/2014/chart" uri="{C3380CC4-5D6E-409C-BE32-E72D297353CC}">
              <c16:uniqueId val="{00000000-FD3A-4BAC-9565-0A2A0AC4052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60.57</c:v>
                </c:pt>
                <c:pt idx="3">
                  <c:v>56.11</c:v>
                </c:pt>
                <c:pt idx="4">
                  <c:v>56.49</c:v>
                </c:pt>
              </c:numCache>
            </c:numRef>
          </c:val>
          <c:smooth val="0"/>
          <c:extLst>
            <c:ext xmlns:c16="http://schemas.microsoft.com/office/drawing/2014/chart" uri="{C3380CC4-5D6E-409C-BE32-E72D297353CC}">
              <c16:uniqueId val="{00000001-FD3A-4BAC-9565-0A2A0AC4052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85.55</c:v>
                </c:pt>
                <c:pt idx="3">
                  <c:v>99.82</c:v>
                </c:pt>
                <c:pt idx="4">
                  <c:v>98.78</c:v>
                </c:pt>
              </c:numCache>
            </c:numRef>
          </c:val>
          <c:extLst>
            <c:ext xmlns:c16="http://schemas.microsoft.com/office/drawing/2014/chart" uri="{C3380CC4-5D6E-409C-BE32-E72D297353CC}">
              <c16:uniqueId val="{00000000-7E5E-4AE1-B177-CB448F34DC2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103.94</c:v>
                </c:pt>
                <c:pt idx="3">
                  <c:v>106.52</c:v>
                </c:pt>
                <c:pt idx="4">
                  <c:v>106.2</c:v>
                </c:pt>
              </c:numCache>
            </c:numRef>
          </c:val>
          <c:smooth val="0"/>
          <c:extLst>
            <c:ext xmlns:c16="http://schemas.microsoft.com/office/drawing/2014/chart" uri="{C3380CC4-5D6E-409C-BE32-E72D297353CC}">
              <c16:uniqueId val="{00000001-7E5E-4AE1-B177-CB448F34DC2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2.2999999999999998</c:v>
                </c:pt>
                <c:pt idx="3">
                  <c:v>4.4000000000000004</c:v>
                </c:pt>
                <c:pt idx="4">
                  <c:v>6.2</c:v>
                </c:pt>
              </c:numCache>
            </c:numRef>
          </c:val>
          <c:extLst>
            <c:ext xmlns:c16="http://schemas.microsoft.com/office/drawing/2014/chart" uri="{C3380CC4-5D6E-409C-BE32-E72D297353CC}">
              <c16:uniqueId val="{00000000-8DB7-4621-B649-9A37A922929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7.48</c:v>
                </c:pt>
                <c:pt idx="3">
                  <c:v>9.7200000000000006</c:v>
                </c:pt>
                <c:pt idx="4">
                  <c:v>11.95</c:v>
                </c:pt>
              </c:numCache>
            </c:numRef>
          </c:val>
          <c:smooth val="0"/>
          <c:extLst>
            <c:ext xmlns:c16="http://schemas.microsoft.com/office/drawing/2014/chart" uri="{C3380CC4-5D6E-409C-BE32-E72D297353CC}">
              <c16:uniqueId val="{00000001-8DB7-4621-B649-9A37A922929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A4F-4882-B0DC-33DA82924B6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0.77</c:v>
                </c:pt>
              </c:numCache>
            </c:numRef>
          </c:val>
          <c:smooth val="0"/>
          <c:extLst>
            <c:ext xmlns:c16="http://schemas.microsoft.com/office/drawing/2014/chart" uri="{C3380CC4-5D6E-409C-BE32-E72D297353CC}">
              <c16:uniqueId val="{00000001-5A4F-4882-B0DC-33DA82924B6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89.58</c:v>
                </c:pt>
                <c:pt idx="3">
                  <c:v>90.92</c:v>
                </c:pt>
                <c:pt idx="4">
                  <c:v>99.01</c:v>
                </c:pt>
              </c:numCache>
            </c:numRef>
          </c:val>
          <c:extLst>
            <c:ext xmlns:c16="http://schemas.microsoft.com/office/drawing/2014/chart" uri="{C3380CC4-5D6E-409C-BE32-E72D297353CC}">
              <c16:uniqueId val="{00000000-7815-469E-9EAE-DC307E9AF39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43.16</c:v>
                </c:pt>
                <c:pt idx="3">
                  <c:v>52.51</c:v>
                </c:pt>
                <c:pt idx="4">
                  <c:v>21.34</c:v>
                </c:pt>
              </c:numCache>
            </c:numRef>
          </c:val>
          <c:smooth val="0"/>
          <c:extLst>
            <c:ext xmlns:c16="http://schemas.microsoft.com/office/drawing/2014/chart" uri="{C3380CC4-5D6E-409C-BE32-E72D297353CC}">
              <c16:uniqueId val="{00000001-7815-469E-9EAE-DC307E9AF39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24.05</c:v>
                </c:pt>
                <c:pt idx="3">
                  <c:v>35.25</c:v>
                </c:pt>
                <c:pt idx="4">
                  <c:v>43.93</c:v>
                </c:pt>
              </c:numCache>
            </c:numRef>
          </c:val>
          <c:extLst>
            <c:ext xmlns:c16="http://schemas.microsoft.com/office/drawing/2014/chart" uri="{C3380CC4-5D6E-409C-BE32-E72D297353CC}">
              <c16:uniqueId val="{00000000-5857-4F5E-8884-044D12B4434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52.04</c:v>
                </c:pt>
                <c:pt idx="3">
                  <c:v>72.17</c:v>
                </c:pt>
                <c:pt idx="4">
                  <c:v>79.94</c:v>
                </c:pt>
              </c:numCache>
            </c:numRef>
          </c:val>
          <c:smooth val="0"/>
          <c:extLst>
            <c:ext xmlns:c16="http://schemas.microsoft.com/office/drawing/2014/chart" uri="{C3380CC4-5D6E-409C-BE32-E72D297353CC}">
              <c16:uniqueId val="{00000001-5857-4F5E-8884-044D12B4434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EE1-4F29-A2EB-1B25038EED3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1575.64</c:v>
                </c:pt>
                <c:pt idx="3">
                  <c:v>914.32</c:v>
                </c:pt>
                <c:pt idx="4">
                  <c:v>940.79</c:v>
                </c:pt>
              </c:numCache>
            </c:numRef>
          </c:val>
          <c:smooth val="0"/>
          <c:extLst>
            <c:ext xmlns:c16="http://schemas.microsoft.com/office/drawing/2014/chart" uri="{C3380CC4-5D6E-409C-BE32-E72D297353CC}">
              <c16:uniqueId val="{00000001-EEE1-4F29-A2EB-1B25038EED3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68.83</c:v>
                </c:pt>
                <c:pt idx="3">
                  <c:v>97.04</c:v>
                </c:pt>
                <c:pt idx="4">
                  <c:v>87.22</c:v>
                </c:pt>
              </c:numCache>
            </c:numRef>
          </c:val>
          <c:extLst>
            <c:ext xmlns:c16="http://schemas.microsoft.com/office/drawing/2014/chart" uri="{C3380CC4-5D6E-409C-BE32-E72D297353CC}">
              <c16:uniqueId val="{00000000-8015-47D1-9C55-D6DBFA45065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73.209999999999994</c:v>
                </c:pt>
                <c:pt idx="3">
                  <c:v>75.599999999999994</c:v>
                </c:pt>
                <c:pt idx="4">
                  <c:v>74.13</c:v>
                </c:pt>
              </c:numCache>
            </c:numRef>
          </c:val>
          <c:smooth val="0"/>
          <c:extLst>
            <c:ext xmlns:c16="http://schemas.microsoft.com/office/drawing/2014/chart" uri="{C3380CC4-5D6E-409C-BE32-E72D297353CC}">
              <c16:uniqueId val="{00000001-8015-47D1-9C55-D6DBFA45065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224.74</c:v>
                </c:pt>
                <c:pt idx="3">
                  <c:v>160.47</c:v>
                </c:pt>
                <c:pt idx="4">
                  <c:v>178.28</c:v>
                </c:pt>
              </c:numCache>
            </c:numRef>
          </c:val>
          <c:extLst>
            <c:ext xmlns:c16="http://schemas.microsoft.com/office/drawing/2014/chart" uri="{C3380CC4-5D6E-409C-BE32-E72D297353CC}">
              <c16:uniqueId val="{00000000-02D8-4BC3-984A-E049E74E3DA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229.52</c:v>
                </c:pt>
                <c:pt idx="3">
                  <c:v>211.98</c:v>
                </c:pt>
                <c:pt idx="4">
                  <c:v>221.86</c:v>
                </c:pt>
              </c:numCache>
            </c:numRef>
          </c:val>
          <c:smooth val="0"/>
          <c:extLst>
            <c:ext xmlns:c16="http://schemas.microsoft.com/office/drawing/2014/chart" uri="{C3380CC4-5D6E-409C-BE32-E72D297353CC}">
              <c16:uniqueId val="{00000001-02D8-4BC3-984A-E049E74E3DA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4" sqref="BL64:BZ6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和歌山県　紀の川市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Cc3</v>
      </c>
      <c r="X8" s="71"/>
      <c r="Y8" s="71"/>
      <c r="Z8" s="71"/>
      <c r="AA8" s="71"/>
      <c r="AB8" s="71"/>
      <c r="AC8" s="71"/>
      <c r="AD8" s="72" t="str">
        <f>データ!$M$6</f>
        <v>非設置</v>
      </c>
      <c r="AE8" s="72"/>
      <c r="AF8" s="72"/>
      <c r="AG8" s="72"/>
      <c r="AH8" s="72"/>
      <c r="AI8" s="72"/>
      <c r="AJ8" s="72"/>
      <c r="AK8" s="3"/>
      <c r="AL8" s="45">
        <f>データ!S6</f>
        <v>59981</v>
      </c>
      <c r="AM8" s="45"/>
      <c r="AN8" s="45"/>
      <c r="AO8" s="45"/>
      <c r="AP8" s="45"/>
      <c r="AQ8" s="45"/>
      <c r="AR8" s="45"/>
      <c r="AS8" s="45"/>
      <c r="AT8" s="46">
        <f>データ!T6</f>
        <v>228.21</v>
      </c>
      <c r="AU8" s="46"/>
      <c r="AV8" s="46"/>
      <c r="AW8" s="46"/>
      <c r="AX8" s="46"/>
      <c r="AY8" s="46"/>
      <c r="AZ8" s="46"/>
      <c r="BA8" s="46"/>
      <c r="BB8" s="46">
        <f>データ!U6</f>
        <v>262.83</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43.32</v>
      </c>
      <c r="J10" s="46"/>
      <c r="K10" s="46"/>
      <c r="L10" s="46"/>
      <c r="M10" s="46"/>
      <c r="N10" s="46"/>
      <c r="O10" s="46"/>
      <c r="P10" s="46">
        <f>データ!P6</f>
        <v>16.809999999999999</v>
      </c>
      <c r="Q10" s="46"/>
      <c r="R10" s="46"/>
      <c r="S10" s="46"/>
      <c r="T10" s="46"/>
      <c r="U10" s="46"/>
      <c r="V10" s="46"/>
      <c r="W10" s="46">
        <f>データ!Q6</f>
        <v>97.32</v>
      </c>
      <c r="X10" s="46"/>
      <c r="Y10" s="46"/>
      <c r="Z10" s="46"/>
      <c r="AA10" s="46"/>
      <c r="AB10" s="46"/>
      <c r="AC10" s="46"/>
      <c r="AD10" s="45">
        <f>データ!R6</f>
        <v>3190</v>
      </c>
      <c r="AE10" s="45"/>
      <c r="AF10" s="45"/>
      <c r="AG10" s="45"/>
      <c r="AH10" s="45"/>
      <c r="AI10" s="45"/>
      <c r="AJ10" s="45"/>
      <c r="AK10" s="2"/>
      <c r="AL10" s="45">
        <f>データ!V6</f>
        <v>10051</v>
      </c>
      <c r="AM10" s="45"/>
      <c r="AN10" s="45"/>
      <c r="AO10" s="45"/>
      <c r="AP10" s="45"/>
      <c r="AQ10" s="45"/>
      <c r="AR10" s="45"/>
      <c r="AS10" s="45"/>
      <c r="AT10" s="46">
        <f>データ!W6</f>
        <v>2.63</v>
      </c>
      <c r="AU10" s="46"/>
      <c r="AV10" s="46"/>
      <c r="AW10" s="46"/>
      <c r="AX10" s="46"/>
      <c r="AY10" s="46"/>
      <c r="AZ10" s="46"/>
      <c r="BA10" s="46"/>
      <c r="BB10" s="46">
        <f>データ!X6</f>
        <v>3821.67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9tbXk4qJtrEwTIfek7dYd+G/iOzjDtq5c7dxznld95VrHIdQaFKPx5sArbnsKAVZs0fQ/O13Pg7YB87gFB5yAg==" saltValue="/h2z7tV0tCflTDe1ARODF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302082</v>
      </c>
      <c r="D6" s="19">
        <f t="shared" si="3"/>
        <v>46</v>
      </c>
      <c r="E6" s="19">
        <f t="shared" si="3"/>
        <v>17</v>
      </c>
      <c r="F6" s="19">
        <f t="shared" si="3"/>
        <v>1</v>
      </c>
      <c r="G6" s="19">
        <f t="shared" si="3"/>
        <v>0</v>
      </c>
      <c r="H6" s="19" t="str">
        <f t="shared" si="3"/>
        <v>和歌山県　紀の川市</v>
      </c>
      <c r="I6" s="19" t="str">
        <f t="shared" si="3"/>
        <v>法適用</v>
      </c>
      <c r="J6" s="19" t="str">
        <f t="shared" si="3"/>
        <v>下水道事業</v>
      </c>
      <c r="K6" s="19" t="str">
        <f t="shared" si="3"/>
        <v>公共下水道</v>
      </c>
      <c r="L6" s="19" t="str">
        <f t="shared" si="3"/>
        <v>Cc3</v>
      </c>
      <c r="M6" s="19" t="str">
        <f t="shared" si="3"/>
        <v>非設置</v>
      </c>
      <c r="N6" s="20" t="str">
        <f t="shared" si="3"/>
        <v>-</v>
      </c>
      <c r="O6" s="20">
        <f t="shared" si="3"/>
        <v>43.32</v>
      </c>
      <c r="P6" s="20">
        <f t="shared" si="3"/>
        <v>16.809999999999999</v>
      </c>
      <c r="Q6" s="20">
        <f t="shared" si="3"/>
        <v>97.32</v>
      </c>
      <c r="R6" s="20">
        <f t="shared" si="3"/>
        <v>3190</v>
      </c>
      <c r="S6" s="20">
        <f t="shared" si="3"/>
        <v>59981</v>
      </c>
      <c r="T6" s="20">
        <f t="shared" si="3"/>
        <v>228.21</v>
      </c>
      <c r="U6" s="20">
        <f t="shared" si="3"/>
        <v>262.83</v>
      </c>
      <c r="V6" s="20">
        <f t="shared" si="3"/>
        <v>10051</v>
      </c>
      <c r="W6" s="20">
        <f t="shared" si="3"/>
        <v>2.63</v>
      </c>
      <c r="X6" s="20">
        <f t="shared" si="3"/>
        <v>3821.67</v>
      </c>
      <c r="Y6" s="21" t="str">
        <f>IF(Y7="",NA(),Y7)</f>
        <v>-</v>
      </c>
      <c r="Z6" s="21" t="str">
        <f t="shared" ref="Z6:AH6" si="4">IF(Z7="",NA(),Z7)</f>
        <v>-</v>
      </c>
      <c r="AA6" s="21">
        <f t="shared" si="4"/>
        <v>85.55</v>
      </c>
      <c r="AB6" s="21">
        <f t="shared" si="4"/>
        <v>99.82</v>
      </c>
      <c r="AC6" s="21">
        <f t="shared" si="4"/>
        <v>98.78</v>
      </c>
      <c r="AD6" s="21" t="str">
        <f t="shared" si="4"/>
        <v>-</v>
      </c>
      <c r="AE6" s="21" t="str">
        <f t="shared" si="4"/>
        <v>-</v>
      </c>
      <c r="AF6" s="21">
        <f t="shared" si="4"/>
        <v>103.94</v>
      </c>
      <c r="AG6" s="21">
        <f t="shared" si="4"/>
        <v>106.52</v>
      </c>
      <c r="AH6" s="21">
        <f t="shared" si="4"/>
        <v>106.2</v>
      </c>
      <c r="AI6" s="20" t="str">
        <f>IF(AI7="","",IF(AI7="-","【-】","【"&amp;SUBSTITUTE(TEXT(AI7,"#,##0.00"),"-","△")&amp;"】"))</f>
        <v>【106.11】</v>
      </c>
      <c r="AJ6" s="21" t="str">
        <f>IF(AJ7="",NA(),AJ7)</f>
        <v>-</v>
      </c>
      <c r="AK6" s="21" t="str">
        <f t="shared" ref="AK6:AS6" si="5">IF(AK7="",NA(),AK7)</f>
        <v>-</v>
      </c>
      <c r="AL6" s="21">
        <f t="shared" si="5"/>
        <v>89.58</v>
      </c>
      <c r="AM6" s="21">
        <f t="shared" si="5"/>
        <v>90.92</v>
      </c>
      <c r="AN6" s="21">
        <f t="shared" si="5"/>
        <v>99.01</v>
      </c>
      <c r="AO6" s="21" t="str">
        <f t="shared" si="5"/>
        <v>-</v>
      </c>
      <c r="AP6" s="21" t="str">
        <f t="shared" si="5"/>
        <v>-</v>
      </c>
      <c r="AQ6" s="21">
        <f t="shared" si="5"/>
        <v>43.16</v>
      </c>
      <c r="AR6" s="21">
        <f t="shared" si="5"/>
        <v>52.51</v>
      </c>
      <c r="AS6" s="21">
        <f t="shared" si="5"/>
        <v>21.34</v>
      </c>
      <c r="AT6" s="20" t="str">
        <f>IF(AT7="","",IF(AT7="-","【-】","【"&amp;SUBSTITUTE(TEXT(AT7,"#,##0.00"),"-","△")&amp;"】"))</f>
        <v>【3.15】</v>
      </c>
      <c r="AU6" s="21" t="str">
        <f>IF(AU7="",NA(),AU7)</f>
        <v>-</v>
      </c>
      <c r="AV6" s="21" t="str">
        <f t="shared" ref="AV6:BD6" si="6">IF(AV7="",NA(),AV7)</f>
        <v>-</v>
      </c>
      <c r="AW6" s="21">
        <f t="shared" si="6"/>
        <v>24.05</v>
      </c>
      <c r="AX6" s="21">
        <f t="shared" si="6"/>
        <v>35.25</v>
      </c>
      <c r="AY6" s="21">
        <f t="shared" si="6"/>
        <v>43.93</v>
      </c>
      <c r="AZ6" s="21" t="str">
        <f t="shared" si="6"/>
        <v>-</v>
      </c>
      <c r="BA6" s="21" t="str">
        <f t="shared" si="6"/>
        <v>-</v>
      </c>
      <c r="BB6" s="21">
        <f t="shared" si="6"/>
        <v>52.04</v>
      </c>
      <c r="BC6" s="21">
        <f t="shared" si="6"/>
        <v>72.17</v>
      </c>
      <c r="BD6" s="21">
        <f t="shared" si="6"/>
        <v>79.94</v>
      </c>
      <c r="BE6" s="20" t="str">
        <f>IF(BE7="","",IF(BE7="-","【-】","【"&amp;SUBSTITUTE(TEXT(BE7,"#,##0.00"),"-","△")&amp;"】"))</f>
        <v>【73.44】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1575.64</v>
      </c>
      <c r="BN6" s="21">
        <f t="shared" si="7"/>
        <v>914.32</v>
      </c>
      <c r="BO6" s="21">
        <f t="shared" si="7"/>
        <v>940.79</v>
      </c>
      <c r="BP6" s="20" t="str">
        <f>IF(BP7="","",IF(BP7="-","【-】","【"&amp;SUBSTITUTE(TEXT(BP7,"#,##0.00"),"-","△")&amp;"】"))</f>
        <v>【652.82】</v>
      </c>
      <c r="BQ6" s="21" t="str">
        <f>IF(BQ7="",NA(),BQ7)</f>
        <v>-</v>
      </c>
      <c r="BR6" s="21" t="str">
        <f t="shared" ref="BR6:BZ6" si="8">IF(BR7="",NA(),BR7)</f>
        <v>-</v>
      </c>
      <c r="BS6" s="21">
        <f t="shared" si="8"/>
        <v>68.83</v>
      </c>
      <c r="BT6" s="21">
        <f t="shared" si="8"/>
        <v>97.04</v>
      </c>
      <c r="BU6" s="21">
        <f t="shared" si="8"/>
        <v>87.22</v>
      </c>
      <c r="BV6" s="21" t="str">
        <f t="shared" si="8"/>
        <v>-</v>
      </c>
      <c r="BW6" s="21" t="str">
        <f t="shared" si="8"/>
        <v>-</v>
      </c>
      <c r="BX6" s="21">
        <f t="shared" si="8"/>
        <v>73.209999999999994</v>
      </c>
      <c r="BY6" s="21">
        <f t="shared" si="8"/>
        <v>75.599999999999994</v>
      </c>
      <c r="BZ6" s="21">
        <f t="shared" si="8"/>
        <v>74.13</v>
      </c>
      <c r="CA6" s="20" t="str">
        <f>IF(CA7="","",IF(CA7="-","【-】","【"&amp;SUBSTITUTE(TEXT(CA7,"#,##0.00"),"-","△")&amp;"】"))</f>
        <v>【97.61】</v>
      </c>
      <c r="CB6" s="21" t="str">
        <f>IF(CB7="",NA(),CB7)</f>
        <v>-</v>
      </c>
      <c r="CC6" s="21" t="str">
        <f t="shared" ref="CC6:CK6" si="9">IF(CC7="",NA(),CC7)</f>
        <v>-</v>
      </c>
      <c r="CD6" s="21">
        <f t="shared" si="9"/>
        <v>224.74</v>
      </c>
      <c r="CE6" s="21">
        <f t="shared" si="9"/>
        <v>160.47</v>
      </c>
      <c r="CF6" s="21">
        <f t="shared" si="9"/>
        <v>178.28</v>
      </c>
      <c r="CG6" s="21" t="str">
        <f t="shared" si="9"/>
        <v>-</v>
      </c>
      <c r="CH6" s="21" t="str">
        <f t="shared" si="9"/>
        <v>-</v>
      </c>
      <c r="CI6" s="21">
        <f t="shared" si="9"/>
        <v>229.52</v>
      </c>
      <c r="CJ6" s="21">
        <f t="shared" si="9"/>
        <v>211.98</v>
      </c>
      <c r="CK6" s="21">
        <f t="shared" si="9"/>
        <v>221.86</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44.83</v>
      </c>
      <c r="CU6" s="21">
        <f t="shared" si="10"/>
        <v>48</v>
      </c>
      <c r="CV6" s="21">
        <f t="shared" si="10"/>
        <v>46.26</v>
      </c>
      <c r="CW6" s="20" t="str">
        <f>IF(CW7="","",IF(CW7="-","【-】","【"&amp;SUBSTITUTE(TEXT(CW7,"#,##0.00"),"-","△")&amp;"】"))</f>
        <v>【59.10】</v>
      </c>
      <c r="CX6" s="21" t="str">
        <f>IF(CX7="",NA(),CX7)</f>
        <v>-</v>
      </c>
      <c r="CY6" s="21" t="str">
        <f t="shared" ref="CY6:DG6" si="11">IF(CY7="",NA(),CY7)</f>
        <v>-</v>
      </c>
      <c r="CZ6" s="21">
        <f t="shared" si="11"/>
        <v>60.97</v>
      </c>
      <c r="DA6" s="21">
        <f t="shared" si="11"/>
        <v>62.08</v>
      </c>
      <c r="DB6" s="21">
        <f t="shared" si="11"/>
        <v>63.28</v>
      </c>
      <c r="DC6" s="21" t="str">
        <f t="shared" si="11"/>
        <v>-</v>
      </c>
      <c r="DD6" s="21" t="str">
        <f t="shared" si="11"/>
        <v>-</v>
      </c>
      <c r="DE6" s="21">
        <f t="shared" si="11"/>
        <v>60.57</v>
      </c>
      <c r="DF6" s="21">
        <f t="shared" si="11"/>
        <v>56.11</v>
      </c>
      <c r="DG6" s="21">
        <f t="shared" si="11"/>
        <v>56.49</v>
      </c>
      <c r="DH6" s="20" t="str">
        <f>IF(DH7="","",IF(DH7="-","【-】","【"&amp;SUBSTITUTE(TEXT(DH7,"#,##0.00"),"-","△")&amp;"】"))</f>
        <v>【95.82】</v>
      </c>
      <c r="DI6" s="21" t="str">
        <f>IF(DI7="",NA(),DI7)</f>
        <v>-</v>
      </c>
      <c r="DJ6" s="21" t="str">
        <f t="shared" ref="DJ6:DR6" si="12">IF(DJ7="",NA(),DJ7)</f>
        <v>-</v>
      </c>
      <c r="DK6" s="21">
        <f t="shared" si="12"/>
        <v>2.2999999999999998</v>
      </c>
      <c r="DL6" s="21">
        <f t="shared" si="12"/>
        <v>4.4000000000000004</v>
      </c>
      <c r="DM6" s="21">
        <f t="shared" si="12"/>
        <v>6.2</v>
      </c>
      <c r="DN6" s="21" t="str">
        <f t="shared" si="12"/>
        <v>-</v>
      </c>
      <c r="DO6" s="21" t="str">
        <f t="shared" si="12"/>
        <v>-</v>
      </c>
      <c r="DP6" s="21">
        <f t="shared" si="12"/>
        <v>7.48</v>
      </c>
      <c r="DQ6" s="21">
        <f t="shared" si="12"/>
        <v>9.7200000000000006</v>
      </c>
      <c r="DR6" s="21">
        <f t="shared" si="12"/>
        <v>11.95</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1">
        <f t="shared" si="13"/>
        <v>0.77</v>
      </c>
      <c r="ED6" s="20" t="str">
        <f>IF(ED7="","",IF(ED7="-","【-】","【"&amp;SUBSTITUTE(TEXT(ED7,"#,##0.00"),"-","△")&amp;"】"))</f>
        <v>【7.62】</v>
      </c>
      <c r="EE6" s="21" t="str">
        <f>IF(EE7="",NA(),EE7)</f>
        <v>-</v>
      </c>
      <c r="EF6" s="21" t="str">
        <f t="shared" ref="EF6:EN6" si="14">IF(EF7="",NA(),EF7)</f>
        <v>-</v>
      </c>
      <c r="EG6" s="21">
        <f t="shared" si="14"/>
        <v>1.1499999999999999</v>
      </c>
      <c r="EH6" s="20">
        <f t="shared" si="14"/>
        <v>0</v>
      </c>
      <c r="EI6" s="20">
        <f t="shared" si="14"/>
        <v>0</v>
      </c>
      <c r="EJ6" s="21" t="str">
        <f t="shared" si="14"/>
        <v>-</v>
      </c>
      <c r="EK6" s="21" t="str">
        <f t="shared" si="14"/>
        <v>-</v>
      </c>
      <c r="EL6" s="21">
        <f t="shared" si="14"/>
        <v>0.06</v>
      </c>
      <c r="EM6" s="20">
        <f t="shared" si="14"/>
        <v>0</v>
      </c>
      <c r="EN6" s="20">
        <f t="shared" si="14"/>
        <v>0</v>
      </c>
      <c r="EO6" s="20" t="str">
        <f>IF(EO7="","",IF(EO7="-","【-】","【"&amp;SUBSTITUTE(TEXT(EO7,"#,##0.00"),"-","△")&amp;"】"))</f>
        <v>【0.23】</v>
      </c>
    </row>
    <row r="7" spans="1:148" s="22" customFormat="1" x14ac:dyDescent="0.2">
      <c r="A7" s="14"/>
      <c r="B7" s="23">
        <v>2022</v>
      </c>
      <c r="C7" s="23">
        <v>302082</v>
      </c>
      <c r="D7" s="23">
        <v>46</v>
      </c>
      <c r="E7" s="23">
        <v>17</v>
      </c>
      <c r="F7" s="23">
        <v>1</v>
      </c>
      <c r="G7" s="23">
        <v>0</v>
      </c>
      <c r="H7" s="23" t="s">
        <v>96</v>
      </c>
      <c r="I7" s="23" t="s">
        <v>97</v>
      </c>
      <c r="J7" s="23" t="s">
        <v>98</v>
      </c>
      <c r="K7" s="23" t="s">
        <v>99</v>
      </c>
      <c r="L7" s="23" t="s">
        <v>100</v>
      </c>
      <c r="M7" s="23" t="s">
        <v>101</v>
      </c>
      <c r="N7" s="24" t="s">
        <v>102</v>
      </c>
      <c r="O7" s="24">
        <v>43.32</v>
      </c>
      <c r="P7" s="24">
        <v>16.809999999999999</v>
      </c>
      <c r="Q7" s="24">
        <v>97.32</v>
      </c>
      <c r="R7" s="24">
        <v>3190</v>
      </c>
      <c r="S7" s="24">
        <v>59981</v>
      </c>
      <c r="T7" s="24">
        <v>228.21</v>
      </c>
      <c r="U7" s="24">
        <v>262.83</v>
      </c>
      <c r="V7" s="24">
        <v>10051</v>
      </c>
      <c r="W7" s="24">
        <v>2.63</v>
      </c>
      <c r="X7" s="24">
        <v>3821.67</v>
      </c>
      <c r="Y7" s="24" t="s">
        <v>102</v>
      </c>
      <c r="Z7" s="24" t="s">
        <v>102</v>
      </c>
      <c r="AA7" s="24">
        <v>85.55</v>
      </c>
      <c r="AB7" s="24">
        <v>99.82</v>
      </c>
      <c r="AC7" s="24">
        <v>98.78</v>
      </c>
      <c r="AD7" s="24" t="s">
        <v>102</v>
      </c>
      <c r="AE7" s="24" t="s">
        <v>102</v>
      </c>
      <c r="AF7" s="24">
        <v>103.94</v>
      </c>
      <c r="AG7" s="24">
        <v>106.52</v>
      </c>
      <c r="AH7" s="24">
        <v>106.2</v>
      </c>
      <c r="AI7" s="24">
        <v>106.11</v>
      </c>
      <c r="AJ7" s="24" t="s">
        <v>102</v>
      </c>
      <c r="AK7" s="24" t="s">
        <v>102</v>
      </c>
      <c r="AL7" s="24">
        <v>89.58</v>
      </c>
      <c r="AM7" s="24">
        <v>90.92</v>
      </c>
      <c r="AN7" s="24">
        <v>99.01</v>
      </c>
      <c r="AO7" s="24" t="s">
        <v>102</v>
      </c>
      <c r="AP7" s="24" t="s">
        <v>102</v>
      </c>
      <c r="AQ7" s="24">
        <v>43.16</v>
      </c>
      <c r="AR7" s="24">
        <v>52.51</v>
      </c>
      <c r="AS7" s="24">
        <v>21.34</v>
      </c>
      <c r="AT7" s="24">
        <v>3.15</v>
      </c>
      <c r="AU7" s="24" t="s">
        <v>102</v>
      </c>
      <c r="AV7" s="24" t="s">
        <v>102</v>
      </c>
      <c r="AW7" s="24">
        <v>24.05</v>
      </c>
      <c r="AX7" s="24">
        <v>35.25</v>
      </c>
      <c r="AY7" s="24">
        <v>43.93</v>
      </c>
      <c r="AZ7" s="24" t="s">
        <v>102</v>
      </c>
      <c r="BA7" s="24" t="s">
        <v>102</v>
      </c>
      <c r="BB7" s="24">
        <v>52.04</v>
      </c>
      <c r="BC7" s="24">
        <v>72.17</v>
      </c>
      <c r="BD7" s="24">
        <v>79.94</v>
      </c>
      <c r="BE7" s="24">
        <v>73.44</v>
      </c>
      <c r="BF7" s="24" t="s">
        <v>102</v>
      </c>
      <c r="BG7" s="24" t="s">
        <v>102</v>
      </c>
      <c r="BH7" s="24">
        <v>0</v>
      </c>
      <c r="BI7" s="24">
        <v>0</v>
      </c>
      <c r="BJ7" s="24">
        <v>0</v>
      </c>
      <c r="BK7" s="24" t="s">
        <v>102</v>
      </c>
      <c r="BL7" s="24" t="s">
        <v>102</v>
      </c>
      <c r="BM7" s="24">
        <v>1575.64</v>
      </c>
      <c r="BN7" s="24">
        <v>914.32</v>
      </c>
      <c r="BO7" s="24">
        <v>940.79</v>
      </c>
      <c r="BP7" s="24">
        <v>652.82000000000005</v>
      </c>
      <c r="BQ7" s="24" t="s">
        <v>102</v>
      </c>
      <c r="BR7" s="24" t="s">
        <v>102</v>
      </c>
      <c r="BS7" s="24">
        <v>68.83</v>
      </c>
      <c r="BT7" s="24">
        <v>97.04</v>
      </c>
      <c r="BU7" s="24">
        <v>87.22</v>
      </c>
      <c r="BV7" s="24" t="s">
        <v>102</v>
      </c>
      <c r="BW7" s="24" t="s">
        <v>102</v>
      </c>
      <c r="BX7" s="24">
        <v>73.209999999999994</v>
      </c>
      <c r="BY7" s="24">
        <v>75.599999999999994</v>
      </c>
      <c r="BZ7" s="24">
        <v>74.13</v>
      </c>
      <c r="CA7" s="24">
        <v>97.61</v>
      </c>
      <c r="CB7" s="24" t="s">
        <v>102</v>
      </c>
      <c r="CC7" s="24" t="s">
        <v>102</v>
      </c>
      <c r="CD7" s="24">
        <v>224.74</v>
      </c>
      <c r="CE7" s="24">
        <v>160.47</v>
      </c>
      <c r="CF7" s="24">
        <v>178.28</v>
      </c>
      <c r="CG7" s="24" t="s">
        <v>102</v>
      </c>
      <c r="CH7" s="24" t="s">
        <v>102</v>
      </c>
      <c r="CI7" s="24">
        <v>229.52</v>
      </c>
      <c r="CJ7" s="24">
        <v>211.98</v>
      </c>
      <c r="CK7" s="24">
        <v>221.86</v>
      </c>
      <c r="CL7" s="24">
        <v>138.29</v>
      </c>
      <c r="CM7" s="24" t="s">
        <v>102</v>
      </c>
      <c r="CN7" s="24" t="s">
        <v>102</v>
      </c>
      <c r="CO7" s="24" t="s">
        <v>102</v>
      </c>
      <c r="CP7" s="24" t="s">
        <v>102</v>
      </c>
      <c r="CQ7" s="24" t="s">
        <v>102</v>
      </c>
      <c r="CR7" s="24" t="s">
        <v>102</v>
      </c>
      <c r="CS7" s="24" t="s">
        <v>102</v>
      </c>
      <c r="CT7" s="24">
        <v>44.83</v>
      </c>
      <c r="CU7" s="24">
        <v>48</v>
      </c>
      <c r="CV7" s="24">
        <v>46.26</v>
      </c>
      <c r="CW7" s="24">
        <v>59.1</v>
      </c>
      <c r="CX7" s="24" t="s">
        <v>102</v>
      </c>
      <c r="CY7" s="24" t="s">
        <v>102</v>
      </c>
      <c r="CZ7" s="24">
        <v>60.97</v>
      </c>
      <c r="DA7" s="24">
        <v>62.08</v>
      </c>
      <c r="DB7" s="24">
        <v>63.28</v>
      </c>
      <c r="DC7" s="24" t="s">
        <v>102</v>
      </c>
      <c r="DD7" s="24" t="s">
        <v>102</v>
      </c>
      <c r="DE7" s="24">
        <v>60.57</v>
      </c>
      <c r="DF7" s="24">
        <v>56.11</v>
      </c>
      <c r="DG7" s="24">
        <v>56.49</v>
      </c>
      <c r="DH7" s="24">
        <v>95.82</v>
      </c>
      <c r="DI7" s="24" t="s">
        <v>102</v>
      </c>
      <c r="DJ7" s="24" t="s">
        <v>102</v>
      </c>
      <c r="DK7" s="24">
        <v>2.2999999999999998</v>
      </c>
      <c r="DL7" s="24">
        <v>4.4000000000000004</v>
      </c>
      <c r="DM7" s="24">
        <v>6.2</v>
      </c>
      <c r="DN7" s="24" t="s">
        <v>102</v>
      </c>
      <c r="DO7" s="24" t="s">
        <v>102</v>
      </c>
      <c r="DP7" s="24">
        <v>7.48</v>
      </c>
      <c r="DQ7" s="24">
        <v>9.7200000000000006</v>
      </c>
      <c r="DR7" s="24">
        <v>11.95</v>
      </c>
      <c r="DS7" s="24">
        <v>39.74</v>
      </c>
      <c r="DT7" s="24" t="s">
        <v>102</v>
      </c>
      <c r="DU7" s="24" t="s">
        <v>102</v>
      </c>
      <c r="DV7" s="24">
        <v>0</v>
      </c>
      <c r="DW7" s="24">
        <v>0</v>
      </c>
      <c r="DX7" s="24">
        <v>0</v>
      </c>
      <c r="DY7" s="24" t="s">
        <v>102</v>
      </c>
      <c r="DZ7" s="24" t="s">
        <v>102</v>
      </c>
      <c r="EA7" s="24">
        <v>0</v>
      </c>
      <c r="EB7" s="24">
        <v>0</v>
      </c>
      <c r="EC7" s="24">
        <v>0.77</v>
      </c>
      <c r="ED7" s="24">
        <v>7.62</v>
      </c>
      <c r="EE7" s="24" t="s">
        <v>102</v>
      </c>
      <c r="EF7" s="24" t="s">
        <v>102</v>
      </c>
      <c r="EG7" s="24">
        <v>1.1499999999999999</v>
      </c>
      <c r="EH7" s="24">
        <v>0</v>
      </c>
      <c r="EI7" s="24">
        <v>0</v>
      </c>
      <c r="EJ7" s="24" t="s">
        <v>102</v>
      </c>
      <c r="EK7" s="24" t="s">
        <v>102</v>
      </c>
      <c r="EL7" s="24">
        <v>0.06</v>
      </c>
      <c r="EM7" s="24">
        <v>0</v>
      </c>
      <c r="EN7" s="24">
        <v>0</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米澤　和_上下水道部 上下水道経営課</cp:lastModifiedBy>
  <cp:lastPrinted>2024-02-07T02:25:30Z</cp:lastPrinted>
  <dcterms:created xsi:type="dcterms:W3CDTF">2023-12-12T00:49:53Z</dcterms:created>
  <dcterms:modified xsi:type="dcterms:W3CDTF">2024-02-07T02:25:31Z</dcterms:modified>
  <cp:category/>
</cp:coreProperties>
</file>