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s01\各課\10-上下水道部\01-上下水道経営課\01-経営班\★11上下水道\11-01　上水道\11-01-02　会計\4.統計・調査・計画・広報\26.財政ｼﾐｭﾚｰｼｮﾝ・.経営指標・経営比較分析\3.経営比較分析表\R05\08_紀の川市\"/>
    </mc:Choice>
  </mc:AlternateContent>
  <workbookProtection workbookAlgorithmName="SHA-512" workbookHashValue="wF5h6DUJLydqG+TO9qnp0XZA9NuWxrYz02t8FeGbm5SF/Dm0OC7s9QjhmM74bqPuxcVU6HJhMA4fn2ifJJe60w==" workbookSaltValue="vx5Bql8nsrpRIJFtUYtpoA=="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2" i="5" l="1"/>
  <c r="EA12" i="5"/>
  <c r="DG12" i="5"/>
  <c r="CM12" i="5"/>
  <c r="CI12" i="5"/>
  <c r="BO12" i="5"/>
  <c r="DT11" i="5"/>
  <c r="DP11" i="5"/>
  <c r="CV11" i="5"/>
  <c r="CB11" i="5"/>
  <c r="BX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T6" i="5"/>
  <c r="CU11" i="5" s="1"/>
  <c r="CS6" i="5"/>
  <c r="OF55" i="4" s="1"/>
  <c r="CR6" i="5"/>
  <c r="CQ6" i="5"/>
  <c r="CP6" i="5"/>
  <c r="CL12" i="5" s="1"/>
  <c r="CO6" i="5"/>
  <c r="CK12" i="5" s="1"/>
  <c r="CN6" i="5"/>
  <c r="CJ12" i="5" s="1"/>
  <c r="CM6" i="5"/>
  <c r="CL6" i="5"/>
  <c r="CM11" i="5" s="1"/>
  <c r="CK6" i="5"/>
  <c r="CL11" i="5" s="1"/>
  <c r="CJ6" i="5"/>
  <c r="CK11" i="5" s="1"/>
  <c r="CI6" i="5"/>
  <c r="CJ11" i="5" s="1"/>
  <c r="CH6" i="5"/>
  <c r="CI11" i="5" s="1"/>
  <c r="CG6" i="5"/>
  <c r="EH90" i="4" s="1"/>
  <c r="CF6" i="5"/>
  <c r="CB12" i="5" s="1"/>
  <c r="CE6" i="5"/>
  <c r="CA12" i="5" s="1"/>
  <c r="CD6" i="5"/>
  <c r="BZ12" i="5" s="1"/>
  <c r="CC6" i="5"/>
  <c r="BY12" i="5" s="1"/>
  <c r="CB6" i="5"/>
  <c r="BX12" i="5" s="1"/>
  <c r="CA6" i="5"/>
  <c r="BZ6" i="5"/>
  <c r="CA11" i="5" s="1"/>
  <c r="BY6" i="5"/>
  <c r="GF55" i="4" s="1"/>
  <c r="BX6" i="5"/>
  <c r="BY11" i="5" s="1"/>
  <c r="BW6" i="5"/>
  <c r="BV6" i="5"/>
  <c r="BU6" i="5"/>
  <c r="BQ12" i="5" s="1"/>
  <c r="BT6" i="5"/>
  <c r="BP12" i="5" s="1"/>
  <c r="BS6" i="5"/>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GK79" i="4"/>
  <c r="EC79" i="4"/>
  <c r="DB79" i="4"/>
  <c r="CA79" i="4"/>
  <c r="AZ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ER54" i="4"/>
  <c r="CZ54" i="4"/>
  <c r="CF54" i="4"/>
  <c r="BL54" i="4"/>
  <c r="AR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ER31" i="4"/>
  <c r="CZ31" i="4"/>
  <c r="CF31" i="4"/>
  <c r="BL31" i="4"/>
  <c r="AR31" i="4"/>
  <c r="X31" i="4"/>
  <c r="LZ10" i="4"/>
  <c r="IT10" i="4"/>
  <c r="FN10" i="4"/>
  <c r="CH10" i="4"/>
  <c r="B10" i="4"/>
  <c r="PF8" i="4"/>
  <c r="LZ8" i="4"/>
  <c r="IT8" i="4"/>
  <c r="FN8" i="4"/>
  <c r="CH8" i="4"/>
  <c r="B8" i="4"/>
  <c r="B5" i="4"/>
  <c r="AR32" i="4" l="1"/>
  <c r="LT32" i="4"/>
  <c r="AR55" i="4"/>
  <c r="LT55" i="4"/>
  <c r="V10" i="5"/>
  <c r="AF10" i="5"/>
  <c r="AJ10" i="5"/>
  <c r="AT10" i="5"/>
  <c r="BD10" i="5"/>
  <c r="BN10" i="5"/>
  <c r="BX10" i="5"/>
  <c r="CB10" i="5"/>
  <c r="CL10" i="5"/>
  <c r="CV10" i="5"/>
  <c r="DF10" i="5"/>
  <c r="DP10" i="5"/>
  <c r="DT10" i="5"/>
  <c r="ED10" i="5"/>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<sst xmlns="http://schemas.openxmlformats.org/spreadsheetml/2006/main" count="262" uniqueCount="107">
  <si>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</si>
  <si>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</si>
  <si>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</si>
  <si>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</si>
  <si>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</si>
  <si>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</si>
  <si>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</si>
  <si>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</si>
  <si>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</si>
  <si>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</si>
  <si>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</si>
  <si>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</si>
  <si>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</si>
  <si>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</si>
  <si>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</si>
  <si>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</si>
  <si>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</si>
  <si>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</si>
  <si>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</si>
  <si>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</si>
  <si>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</si>
  <si>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</si>
  <si>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</si>
  <si>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</si>
  <si>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</si>
  <si>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</si>
  <si>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</si>
  <si>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</si>
  <si>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</si>
  <si>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</si>
  <si>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</si>
  <si>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</si>
  <si>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</si>
  <si>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</si>
  <si>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</si>
  <si>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</si>
  <si>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</si>
  <si>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</si>
  <si>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</si>
  <si>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</si>
  <si>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</si>
  <si>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</si>
  <si>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</si>
  <si>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</si>
  <si>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</si>
  <si>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</si>
  <si>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</si>
  <si>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</si>
  <si>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</si>
  <si>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</si>
  <si>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</si>
  <si>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</si>
  <si>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</si>
  <si>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</si>
  <si>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</si>
  <si>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</si>
  <si>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</si>
  <si>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</si>
  <si>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</si>
  <si>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</si>
  <si>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</si>
  <si>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</si>
  <si>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</si>
  <si>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</si>
  <si>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</si>
  <si>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</si>
  <si>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</si>
  <si>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</si>
  <si>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</si>
  <si>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</si>
  <si>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</si>
  <si>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</si>
  <si>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</si>
  <si>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</si>
  <si>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</si>
  <si>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</si>
  <si>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</si>
  <si>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</si>
  <si>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</si>
  <si>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</si>
  <si>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</si>
  <si>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</si>
  <si>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</si>
  <si>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</si>
  <si>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</si>
  <si>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</si>
  <si>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</si>
  <si>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</si>
  <si>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302082</t>
  </si>
  <si>
    <t>46</t>
  </si>
  <si>
    <t>02</t>
  </si>
  <si>
    <t>0</t>
  </si>
  <si>
    <t>000</t>
  </si>
  <si>
    <t>和歌山県　紀の川市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</si>
  <si>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</si>
  <si>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</si>
  <si>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</si>
  <si>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</si>
  <si>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</si>
  <si>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</si>
  <si>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</si>
  <si>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</si>
  <si>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</si>
  <si>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</si>
  <si>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全国・類似団体平均を下回っているものの、対前年度比1.30ポイント増と経年比較では増加傾向であるため、今後計画的な更新が必要です。
②管路経年化率
　当市は比較的新しい管路が多い状況ですが、一部の管路において、数年後には法定耐用年数を超える見込みであり、限られた財源の中で優先度を考慮し、計画的な更新を実施する必要があります。
③管路更新率
　現在法定耐用年数を超えた管路は無いため、今年度は管路更新を行っておりませんが、耐用年数の経過とともに、今後計画的な更新が必要となります。</t>
    <rPh sb="47" eb="48">
      <t>ゾウ</t>
    </rPh>
    <rPh sb="101" eb="102">
      <t>オオ</t>
    </rPh>
    <rPh sb="103" eb="105">
      <t>ジョウキョウ</t>
    </rPh>
    <rPh sb="124" eb="126">
      <t>ホウテイ</t>
    </rPh>
    <rPh sb="131" eb="132">
      <t>コ</t>
    </rPh>
    <rPh sb="169" eb="171">
      <t>ヒツヨウ</t>
    </rPh>
    <rPh sb="186" eb="188">
      <t>ゲンザイ</t>
    </rPh>
    <rPh sb="188" eb="190">
      <t>ホウテイ</t>
    </rPh>
    <rPh sb="190" eb="194">
      <t>タイヨウネンスウ</t>
    </rPh>
    <rPh sb="195" eb="196">
      <t>コ</t>
    </rPh>
    <rPh sb="198" eb="200">
      <t>カンロ</t>
    </rPh>
    <rPh sb="201" eb="202">
      <t>ナ</t>
    </rPh>
    <rPh sb="206" eb="209">
      <t>コンネンド</t>
    </rPh>
    <rPh sb="210" eb="212">
      <t>カンロ</t>
    </rPh>
    <rPh sb="212" eb="214">
      <t>コウシン</t>
    </rPh>
    <rPh sb="215" eb="216">
      <t>オコナ</t>
    </rPh>
    <rPh sb="225" eb="227">
      <t>タイヨウ</t>
    </rPh>
    <rPh sb="227" eb="229">
      <t>ネンスウ</t>
    </rPh>
    <rPh sb="230" eb="232">
      <t>ケイカ</t>
    </rPh>
    <rPh sb="237" eb="239">
      <t>コンゴ</t>
    </rPh>
    <rPh sb="239" eb="242">
      <t>ケイカクテキ</t>
    </rPh>
    <rPh sb="243" eb="245">
      <t>コウシン</t>
    </rPh>
    <rPh sb="246" eb="248">
      <t>ヒツヨウ</t>
    </rPh>
    <phoneticPr fontId="5"/>
  </si>
  <si>
    <t xml:space="preserve">①経常収支比率
　前年度の受託工事の終了の影響により、前年度比26.47ポイント増となっております。例年に引き続き健全経営の水準とされる100％を上回っています。
②累積欠損金比率は発生していません。
③流動比率
　現金預金などの流動資産は概ね横這いであり、100％を大きく上回っています。
④企業債残高対給水収益比率
　対前年度比24.30ポイント減となっているものの、全国・類似団体平均と比較すると企業債残高が多額となっています。今後、施設更新計画に備えた計画的な企業債の活用を検討しており、数年間は増加の見通しとなっております。
⑤料金回収率
　100％を上回っており、給水にかかる費用を給水収益で賄うことができています。
⑥給水原価
　設備投資に多額の事業費を要したため全国平均値よりも高額となっています。
⑦施設利用率⑧契約率
　類似団体平均より高いものの、全国平均よりは低い状況であるため、施設更新時に規模の見直しを検討します。
</t>
    <rPh sb="9" eb="12">
      <t>ゼンネンド</t>
    </rPh>
    <rPh sb="13" eb="15">
      <t>ジュタク</t>
    </rPh>
    <rPh sb="15" eb="17">
      <t>コウジ</t>
    </rPh>
    <rPh sb="18" eb="20">
      <t>シュウリョウ</t>
    </rPh>
    <rPh sb="21" eb="23">
      <t>エイキョウ</t>
    </rPh>
    <rPh sb="40" eb="41">
      <t>ゾウ</t>
    </rPh>
    <rPh sb="50" eb="52">
      <t>レイネン</t>
    </rPh>
    <rPh sb="53" eb="54">
      <t>ヒ</t>
    </rPh>
    <rPh sb="55" eb="56">
      <t>ツヅ</t>
    </rPh>
    <rPh sb="57" eb="59">
      <t>ケンゼン</t>
    </rPh>
    <rPh sb="59" eb="61">
      <t>ケイエイ</t>
    </rPh>
    <rPh sb="62" eb="64">
      <t>スイジュン</t>
    </rPh>
    <rPh sb="73" eb="75">
      <t>ウワマワ</t>
    </rPh>
    <rPh sb="108" eb="112">
      <t>ゲンキンヨキン</t>
    </rPh>
    <rPh sb="115" eb="119">
      <t>リュウドウシサン</t>
    </rPh>
    <rPh sb="120" eb="121">
      <t>オオム</t>
    </rPh>
    <rPh sb="122" eb="124">
      <t>ヨコバ</t>
    </rPh>
    <rPh sb="134" eb="135">
      <t>オオ</t>
    </rPh>
    <rPh sb="137" eb="139">
      <t>ウワマワ</t>
    </rPh>
    <rPh sb="175" eb="176">
      <t>ゲン</t>
    </rPh>
    <rPh sb="220" eb="222">
      <t>シセツ</t>
    </rPh>
    <rPh sb="241" eb="243">
      <t>ケントウ</t>
    </rPh>
    <rPh sb="248" eb="251">
      <t>スウネンカン</t>
    </rPh>
    <rPh sb="252" eb="254">
      <t>ゾウカ</t>
    </rPh>
    <rPh sb="255" eb="257">
      <t>ミトオ</t>
    </rPh>
    <rPh sb="281" eb="283">
      <t>ウワマワ</t>
    </rPh>
    <rPh sb="288" eb="290">
      <t>キュウスイ</t>
    </rPh>
    <rPh sb="294" eb="296">
      <t>ヒヨウ</t>
    </rPh>
    <rPh sb="297" eb="301">
      <t>キュウスイシュウエキ</t>
    </rPh>
    <rPh sb="302" eb="303">
      <t>マカナ</t>
    </rPh>
    <rPh sb="322" eb="326">
      <t>セツビトウシ</t>
    </rPh>
    <rPh sb="327" eb="329">
      <t>タガク</t>
    </rPh>
    <rPh sb="330" eb="333">
      <t>ジギョウヒ</t>
    </rPh>
    <rPh sb="334" eb="335">
      <t>ヨウ</t>
    </rPh>
    <rPh sb="339" eb="341">
      <t>ゼンコク</t>
    </rPh>
    <rPh sb="341" eb="344">
      <t>ヘイキンチ</t>
    </rPh>
    <rPh sb="347" eb="349">
      <t>コウガク</t>
    </rPh>
    <rPh sb="365" eb="367">
      <t>ケイヤク</t>
    </rPh>
    <rPh sb="367" eb="368">
      <t>リツ</t>
    </rPh>
    <rPh sb="401" eb="403">
      <t>シセツ</t>
    </rPh>
    <phoneticPr fontId="5"/>
  </si>
  <si>
    <r>
      <t>　当市工業用水道事業を安定的で持続可能な経営を維持するためには、</t>
    </r>
    <r>
      <rPr>
        <sz val="11"/>
        <rFont val="ＭＳ ゴシック"/>
        <family val="3"/>
        <charset val="128"/>
      </rPr>
      <t>給水収益の確保が重要となるため、現在の契約水量の維持を図ります。また同時に</t>
    </r>
    <r>
      <rPr>
        <sz val="11"/>
        <color theme="1"/>
        <rFont val="ＭＳ ゴシック"/>
        <family val="3"/>
        <charset val="128"/>
      </rPr>
      <t>経費削減などの更なる経営の合理化に努め、今後老朽化が進む施設・管路の更新事業や耐震事業等の財源を確保し、令和2年度に策定した経営戦略に基づき、投資計画と財政計画の均衡を図りながら、持続可能な経営を目指します。</t>
    </r>
    <rPh sb="23" eb="25">
      <t>イジ</t>
    </rPh>
    <rPh sb="59" eb="60">
      <t>ハカ</t>
    </rPh>
    <rPh sb="66" eb="68">
      <t>ドウジ</t>
    </rPh>
    <rPh sb="69" eb="73">
      <t>ケイヒサクゲン</t>
    </rPh>
    <rPh sb="76" eb="77">
      <t>サラ</t>
    </rPh>
    <rPh sb="79" eb="81">
      <t>ケイエイ</t>
    </rPh>
    <rPh sb="82" eb="85">
      <t>ゴウリカ</t>
    </rPh>
    <rPh sb="86" eb="87">
      <t>ツト</t>
    </rPh>
    <rPh sb="89" eb="91">
      <t>コンゴ</t>
    </rPh>
    <rPh sb="91" eb="94">
      <t>ロウキュウカ</t>
    </rPh>
    <rPh sb="95" eb="96">
      <t>スス</t>
    </rPh>
    <rPh sb="136" eb="137">
      <t>モト</t>
    </rPh>
    <rPh sb="159" eb="163">
      <t>ジゾクカノウ</t>
    </rPh>
    <rPh sb="164" eb="166">
      <t>ケイエイ</t>
    </rPh>
    <rPh sb="167" eb="169">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</si>
</sst>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39.520000000000003</c:v>
                </c:pt>
                <c:pt idx="1">
                  <c:v>41.81</c:v>
                </c:pt>
                <c:pt idx="2">
                  <c:v>42.68</c:v>
                </c:pt>
                <c:pt idx="3">
                  <c:v>44.75</c:v>
                </c:pt>
                <c:pt idx="4">
                  <c:v>46.05</c:v>
                </c:pt>
              </c:numCache>
            </c:numRef>
          </c:val>
          <c:extLst>
            <c:ext xmlns:c16="http://schemas.microsoft.com/office/drawing/2014/chart" uri="{C3380CC4-5D6E-409C-BE32-E72D297353CC}">
              <c16:uniqueId val="{00000000-C124-43D3-A23A-0990BE1744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C124-43D3-A23A-0990BE1744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74-46DA-A1D2-EE6527F1DB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3874-46DA-A1D2-EE6527F1DB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17.100000000000001</c:v>
                </c:pt>
                <c:pt idx="4">
                  <c:v>0</c:v>
                </c:pt>
              </c:numCache>
            </c:numRef>
          </c:val>
          <c:extLst>
            <c:ext xmlns:c16="http://schemas.microsoft.com/office/drawing/2014/chart" uri="{C3380CC4-5D6E-409C-BE32-E72D297353CC}">
              <c16:uniqueId val="{00000000-359A-4527-83B6-4EDA96F39A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359A-4527-83B6-4EDA96F39A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747.82</c:v>
                </c:pt>
                <c:pt idx="1">
                  <c:v>1138.75</c:v>
                </c:pt>
                <c:pt idx="2">
                  <c:v>1186.8800000000001</c:v>
                </c:pt>
                <c:pt idx="3">
                  <c:v>1275.24</c:v>
                </c:pt>
                <c:pt idx="4">
                  <c:v>1268.58</c:v>
                </c:pt>
              </c:numCache>
            </c:numRef>
          </c:val>
          <c:extLst>
            <c:ext xmlns:c16="http://schemas.microsoft.com/office/drawing/2014/chart" uri="{C3380CC4-5D6E-409C-BE32-E72D297353CC}">
              <c16:uniqueId val="{00000000-665F-4306-B3CE-B7B0B12A0F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665F-4306-B3CE-B7B0B12A0F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739.74</c:v>
                </c:pt>
                <c:pt idx="1">
                  <c:v>694.01</c:v>
                </c:pt>
                <c:pt idx="2">
                  <c:v>673.93</c:v>
                </c:pt>
                <c:pt idx="3">
                  <c:v>644.84</c:v>
                </c:pt>
                <c:pt idx="4">
                  <c:v>620.54</c:v>
                </c:pt>
              </c:numCache>
            </c:numRef>
          </c:val>
          <c:extLst>
            <c:ext xmlns:c16="http://schemas.microsoft.com/office/drawing/2014/chart" uri="{C3380CC4-5D6E-409C-BE32-E72D297353CC}">
              <c16:uniqueId val="{00000000-4874-4915-89C5-453152116C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4874-4915-89C5-453152116C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139.72999999999999</c:v>
                </c:pt>
                <c:pt idx="1">
                  <c:v>130.88999999999999</c:v>
                </c:pt>
                <c:pt idx="2">
                  <c:v>127.49</c:v>
                </c:pt>
                <c:pt idx="3">
                  <c:v>129.72999999999999</c:v>
                </c:pt>
                <c:pt idx="4">
                  <c:v>141.68</c:v>
                </c:pt>
              </c:numCache>
            </c:numRef>
          </c:val>
          <c:extLst>
            <c:ext xmlns:c16="http://schemas.microsoft.com/office/drawing/2014/chart" uri="{C3380CC4-5D6E-409C-BE32-E72D297353CC}">
              <c16:uniqueId val="{00000000-F88E-4BE6-8620-8DF90A3245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F88E-4BE6-8620-8DF90A3245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54.98</c:v>
                </c:pt>
                <c:pt idx="1">
                  <c:v>58.87</c:v>
                </c:pt>
                <c:pt idx="2">
                  <c:v>60.36</c:v>
                </c:pt>
                <c:pt idx="3">
                  <c:v>59.39</c:v>
                </c:pt>
                <c:pt idx="4">
                  <c:v>54.3</c:v>
                </c:pt>
              </c:numCache>
            </c:numRef>
          </c:val>
          <c:extLst>
            <c:ext xmlns:c16="http://schemas.microsoft.com/office/drawing/2014/chart" uri="{C3380CC4-5D6E-409C-BE32-E72D297353CC}">
              <c16:uniqueId val="{00000000-5507-41DD-8462-52FFDB7060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5507-41DD-8462-52FFDB7060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53.3</c:v>
                </c:pt>
                <c:pt idx="1">
                  <c:v>52.78</c:v>
                </c:pt>
                <c:pt idx="2">
                  <c:v>50.65</c:v>
                </c:pt>
                <c:pt idx="3">
                  <c:v>52.35</c:v>
                </c:pt>
                <c:pt idx="4">
                  <c:v>51.7</c:v>
                </c:pt>
              </c:numCache>
            </c:numRef>
          </c:val>
          <c:extLst>
            <c:ext xmlns:c16="http://schemas.microsoft.com/office/drawing/2014/chart" uri="{C3380CC4-5D6E-409C-BE32-E72D297353CC}">
              <c16:uniqueId val="{00000000-5013-4F1D-B43F-EED53B602B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5013-4F1D-B43F-EED53B602B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57.83</c:v>
                </c:pt>
                <c:pt idx="1">
                  <c:v>56.96</c:v>
                </c:pt>
                <c:pt idx="2">
                  <c:v>58.26</c:v>
                </c:pt>
                <c:pt idx="3">
                  <c:v>58.26</c:v>
                </c:pt>
                <c:pt idx="4">
                  <c:v>58.04</c:v>
                </c:pt>
              </c:numCache>
            </c:numRef>
          </c:val>
          <c:extLst>
            <c:ext xmlns:c16="http://schemas.microsoft.com/office/drawing/2014/chart" uri="{C3380CC4-5D6E-409C-BE32-E72D297353CC}">
              <c16:uniqueId val="{00000000-70ED-40C6-AF2E-E75A0D84E5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70ED-40C6-AF2E-E75A0D84E5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80-472B-A238-20ABB97092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C280-472B-A238-20ABB97092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143.44</c:v>
                </c:pt>
                <c:pt idx="1">
                  <c:v>134.93</c:v>
                </c:pt>
                <c:pt idx="2">
                  <c:v>128.59</c:v>
                </c:pt>
                <c:pt idx="3">
                  <c:v>116.4</c:v>
                </c:pt>
                <c:pt idx="4">
                  <c:v>142.87</c:v>
                </c:pt>
              </c:numCache>
            </c:numRef>
          </c:val>
          <c:extLst>
            <c:ext xmlns:c16="http://schemas.microsoft.com/office/drawing/2014/chart" uri="{C3380CC4-5D6E-409C-BE32-E72D297353CC}">
              <c16:uniqueId val="{00000000-D173-402F-9CF6-2FACD9B05D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D173-402F-9CF6-2FACD9B05D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T52" zoomScale="85" zoomScaleNormal="85" workbookViewId="0">
      <selection activeCell="SM86" sqref="SM86"/>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和歌山県　紀の川市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2300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1189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49.9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1335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143.44</v>
      </c>
      <c r="Y32" s="121"/>
      <c r="Z32" s="121"/>
      <c r="AA32" s="121"/>
      <c r="AB32" s="121"/>
      <c r="AC32" s="121"/>
      <c r="AD32" s="121"/>
      <c r="AE32" s="121"/>
      <c r="AF32" s="121"/>
      <c r="AG32" s="121"/>
      <c r="AH32" s="121"/>
      <c r="AI32" s="121"/>
      <c r="AJ32" s="121"/>
      <c r="AK32" s="121"/>
      <c r="AL32" s="121"/>
      <c r="AM32" s="121"/>
      <c r="AN32" s="121"/>
      <c r="AO32" s="121"/>
      <c r="AP32" s="121"/>
      <c r="AQ32" s="122"/>
      <c r="AR32" s="120">
        <f>データ!U6</f>
        <v>134.93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128.59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116.4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142.87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747.82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1138.75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1186.8800000000001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1275.24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1268.58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739.74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694.01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673.93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644.84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620.54</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139.72999999999999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130.88999999999999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127.49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129.72999999999999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141.68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54.98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58.87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60.36</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59.39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54.3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53.3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52.78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50.65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52.35</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51.7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57.83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56.96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58.26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58.26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58.04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39.520000000000003</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41.81</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42.68</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44.75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46.05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17.100000000000001</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uVD1wgQ5ovSYoDYdlAXRVufN/558GVbiw58V1ZabbAoQyCBeqXMr2xh3vMEi+BCF388TC2qPLbvgPHmSc8MqA==" saltValue="X7du0OhJ/Ps6Y9jdCaNk9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5"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143.44</v>
      </c>
      <c r="U6" s="35">
        <f>U7</f>
        <v>134.93</v>
      </c>
      <c r="V6" s="35">
        <f>V7</f>
        <v>128.59</v>
      </c>
      <c r="W6" s="35">
        <f>W7</f>
        <v>116.4</v>
      </c>
      <c r="X6" s="35">
        <f t="shared" si="3"/>
        <v>142.87</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747.82</v>
      </c>
      <c r="AQ6" s="35">
        <f>AQ7</f>
        <v>1138.75</v>
      </c>
      <c r="AR6" s="35">
        <f>AR7</f>
        <v>1186.8800000000001</v>
      </c>
      <c r="AS6" s="35">
        <f>AS7</f>
        <v>1275.24</v>
      </c>
      <c r="AT6" s="35">
        <f t="shared" si="3"/>
        <v>1268.58</v>
      </c>
      <c r="AU6" s="35">
        <f t="shared" si="3"/>
        <v>868.31</v>
      </c>
      <c r="AV6" s="35">
        <f t="shared" si="3"/>
        <v>732.52</v>
      </c>
      <c r="AW6" s="35">
        <f t="shared" si="3"/>
        <v>819.73</v>
      </c>
      <c r="AX6" s="35">
        <f t="shared" si="3"/>
        <v>834.05</v>
      </c>
      <c r="AY6" s="35">
        <f t="shared" si="3"/>
        <v>1011.55</v>
      </c>
      <c r="AZ6" s="33" t="str">
        <f>IF(AZ7="-","【-】","【"&amp;SUBSTITUTE(TEXT(AZ7,"#,##0.00"),"-","△")&amp;"】")</f>
        <v>【473.00】</v>
      </c>
      <c r="BA6" s="35">
        <f t="shared" si="3"/>
        <v>739.74</v>
      </c>
      <c r="BB6" s="35">
        <f>BB7</f>
        <v>694.01</v>
      </c>
      <c r="BC6" s="35">
        <f>BC7</f>
        <v>673.93</v>
      </c>
      <c r="BD6" s="35">
        <f>BD7</f>
        <v>644.84</v>
      </c>
      <c r="BE6" s="35">
        <f t="shared" si="3"/>
        <v>620.54</v>
      </c>
      <c r="BF6" s="35">
        <f t="shared" si="3"/>
        <v>504.81</v>
      </c>
      <c r="BG6" s="35">
        <f t="shared" si="3"/>
        <v>498.01</v>
      </c>
      <c r="BH6" s="35">
        <f t="shared" si="3"/>
        <v>490.39</v>
      </c>
      <c r="BI6" s="35">
        <f t="shared" si="3"/>
        <v>475.44</v>
      </c>
      <c r="BJ6" s="35">
        <f t="shared" si="3"/>
        <v>413.6</v>
      </c>
      <c r="BK6" s="33" t="str">
        <f>IF(BK7="-","【-】","【"&amp;SUBSTITUTE(TEXT(BK7,"#,##0.00"),"-","△")&amp;"】")</f>
        <v>【233.74】</v>
      </c>
      <c r="BL6" s="35">
        <f t="shared" si="3"/>
        <v>139.72999999999999</v>
      </c>
      <c r="BM6" s="35">
        <f>BM7</f>
        <v>130.88999999999999</v>
      </c>
      <c r="BN6" s="35">
        <f>BN7</f>
        <v>127.49</v>
      </c>
      <c r="BO6" s="35">
        <f>BO7</f>
        <v>129.72999999999999</v>
      </c>
      <c r="BP6" s="35">
        <f t="shared" si="3"/>
        <v>141.68</v>
      </c>
      <c r="BQ6" s="35">
        <f t="shared" si="3"/>
        <v>94.91</v>
      </c>
      <c r="BR6" s="35">
        <f t="shared" si="3"/>
        <v>90.22</v>
      </c>
      <c r="BS6" s="35">
        <f t="shared" si="3"/>
        <v>90.8</v>
      </c>
      <c r="BT6" s="35">
        <f t="shared" si="3"/>
        <v>93.49</v>
      </c>
      <c r="BU6" s="35">
        <f t="shared" si="3"/>
        <v>94.77</v>
      </c>
      <c r="BV6" s="33" t="str">
        <f>IF(BV7="-","【-】","【"&amp;SUBSTITUTE(TEXT(BV7,"#,##0.00"),"-","△")&amp;"】")</f>
        <v>【106.87】</v>
      </c>
      <c r="BW6" s="35">
        <f t="shared" si="3"/>
        <v>54.98</v>
      </c>
      <c r="BX6" s="35">
        <f>BX7</f>
        <v>58.87</v>
      </c>
      <c r="BY6" s="35">
        <f>BY7</f>
        <v>60.36</v>
      </c>
      <c r="BZ6" s="35">
        <f>BZ7</f>
        <v>59.39</v>
      </c>
      <c r="CA6" s="35">
        <f t="shared" si="3"/>
        <v>54.3</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53.3</v>
      </c>
      <c r="CI6" s="35">
        <f>CI7</f>
        <v>52.78</v>
      </c>
      <c r="CJ6" s="35">
        <f>CJ7</f>
        <v>50.65</v>
      </c>
      <c r="CK6" s="35">
        <f>CK7</f>
        <v>52.35</v>
      </c>
      <c r="CL6" s="35">
        <f t="shared" si="5"/>
        <v>51.7</v>
      </c>
      <c r="CM6" s="35">
        <f t="shared" si="5"/>
        <v>35.22</v>
      </c>
      <c r="CN6" s="35">
        <f t="shared" si="5"/>
        <v>34.92</v>
      </c>
      <c r="CO6" s="35">
        <f t="shared" si="5"/>
        <v>34.19</v>
      </c>
      <c r="CP6" s="35">
        <f t="shared" si="5"/>
        <v>36.65</v>
      </c>
      <c r="CQ6" s="35">
        <f t="shared" si="5"/>
        <v>33.29</v>
      </c>
      <c r="CR6" s="33" t="str">
        <f>IF(CR7="-","【-】","【"&amp;SUBSTITUTE(TEXT(CR7,"#,##0.00"),"-","△")&amp;"】")</f>
        <v>【53.19】</v>
      </c>
      <c r="CS6" s="35">
        <f t="shared" ref="CS6:DB6" si="6">CS7</f>
        <v>57.83</v>
      </c>
      <c r="CT6" s="35">
        <f>CT7</f>
        <v>56.96</v>
      </c>
      <c r="CU6" s="35">
        <f>CU7</f>
        <v>58.26</v>
      </c>
      <c r="CV6" s="35">
        <f>CV7</f>
        <v>58.26</v>
      </c>
      <c r="CW6" s="35">
        <f t="shared" si="6"/>
        <v>58.04</v>
      </c>
      <c r="CX6" s="35">
        <f t="shared" si="6"/>
        <v>51.42</v>
      </c>
      <c r="CY6" s="35">
        <f t="shared" si="6"/>
        <v>50.9</v>
      </c>
      <c r="CZ6" s="35">
        <f t="shared" si="6"/>
        <v>49.05</v>
      </c>
      <c r="DA6" s="35">
        <f t="shared" si="6"/>
        <v>50.94</v>
      </c>
      <c r="DB6" s="35">
        <f t="shared" si="6"/>
        <v>49.76</v>
      </c>
      <c r="DC6" s="33" t="str">
        <f>IF(DC7="-","【-】","【"&amp;SUBSTITUTE(TEXT(DC7,"#,##0.00"),"-","△")&amp;"】")</f>
        <v>【75.85】</v>
      </c>
      <c r="DD6" s="35">
        <f t="shared" ref="DD6:DM6" si="7">DD7</f>
        <v>39.520000000000003</v>
      </c>
      <c r="DE6" s="35">
        <f>DE7</f>
        <v>41.81</v>
      </c>
      <c r="DF6" s="35">
        <f>DF7</f>
        <v>42.68</v>
      </c>
      <c r="DG6" s="35">
        <f>DG7</f>
        <v>44.75</v>
      </c>
      <c r="DH6" s="35">
        <f t="shared" si="7"/>
        <v>46.05</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17.100000000000001</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2300</v>
      </c>
      <c r="L7" s="37" t="s">
        <v>96</v>
      </c>
      <c r="M7" s="38">
        <v>1</v>
      </c>
      <c r="N7" s="38">
        <v>1189</v>
      </c>
      <c r="O7" s="39" t="s">
        <v>97</v>
      </c>
      <c r="P7" s="39">
        <v>49.9</v>
      </c>
      <c r="Q7" s="38">
        <v>9</v>
      </c>
      <c r="R7" s="38">
        <v>1335</v>
      </c>
      <c r="S7" s="37" t="s">
        <v>98</v>
      </c>
      <c r="T7" s="40">
        <v>143.44</v>
      </c>
      <c r="U7" s="40">
        <v>134.93</v>
      </c>
      <c r="V7" s="40">
        <v>128.59</v>
      </c>
      <c r="W7" s="40">
        <v>116.4</v>
      </c>
      <c r="X7" s="40">
        <v>142.87</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747.82</v>
      </c>
      <c r="AQ7" s="40">
        <v>1138.75</v>
      </c>
      <c r="AR7" s="40">
        <v>1186.8800000000001</v>
      </c>
      <c r="AS7" s="40">
        <v>1275.24</v>
      </c>
      <c r="AT7" s="40">
        <v>1268.58</v>
      </c>
      <c r="AU7" s="40">
        <v>868.31</v>
      </c>
      <c r="AV7" s="40">
        <v>732.52</v>
      </c>
      <c r="AW7" s="40">
        <v>819.73</v>
      </c>
      <c r="AX7" s="40">
        <v>834.05</v>
      </c>
      <c r="AY7" s="40">
        <v>1011.55</v>
      </c>
      <c r="AZ7" s="40">
        <v>473</v>
      </c>
      <c r="BA7" s="40">
        <v>739.74</v>
      </c>
      <c r="BB7" s="40">
        <v>694.01</v>
      </c>
      <c r="BC7" s="40">
        <v>673.93</v>
      </c>
      <c r="BD7" s="40">
        <v>644.84</v>
      </c>
      <c r="BE7" s="40">
        <v>620.54</v>
      </c>
      <c r="BF7" s="40">
        <v>504.81</v>
      </c>
      <c r="BG7" s="40">
        <v>498.01</v>
      </c>
      <c r="BH7" s="40">
        <v>490.39</v>
      </c>
      <c r="BI7" s="40">
        <v>475.44</v>
      </c>
      <c r="BJ7" s="40">
        <v>413.6</v>
      </c>
      <c r="BK7" s="40">
        <v>233.74</v>
      </c>
      <c r="BL7" s="40">
        <v>139.72999999999999</v>
      </c>
      <c r="BM7" s="40">
        <v>130.88999999999999</v>
      </c>
      <c r="BN7" s="40">
        <v>127.49</v>
      </c>
      <c r="BO7" s="40">
        <v>129.72999999999999</v>
      </c>
      <c r="BP7" s="40">
        <v>141.68</v>
      </c>
      <c r="BQ7" s="40">
        <v>94.91</v>
      </c>
      <c r="BR7" s="40">
        <v>90.22</v>
      </c>
      <c r="BS7" s="40">
        <v>90.8</v>
      </c>
      <c r="BT7" s="40">
        <v>93.49</v>
      </c>
      <c r="BU7" s="40">
        <v>94.77</v>
      </c>
      <c r="BV7" s="40">
        <v>106.87</v>
      </c>
      <c r="BW7" s="40">
        <v>54.98</v>
      </c>
      <c r="BX7" s="40">
        <v>58.87</v>
      </c>
      <c r="BY7" s="40">
        <v>60.36</v>
      </c>
      <c r="BZ7" s="40">
        <v>59.39</v>
      </c>
      <c r="CA7" s="40">
        <v>54.3</v>
      </c>
      <c r="CB7" s="40">
        <v>47.36</v>
      </c>
      <c r="CC7" s="40">
        <v>49.94</v>
      </c>
      <c r="CD7" s="40">
        <v>50.56</v>
      </c>
      <c r="CE7" s="40">
        <v>49.4</v>
      </c>
      <c r="CF7" s="40">
        <v>49.51</v>
      </c>
      <c r="CG7" s="40">
        <v>20.260000000000002</v>
      </c>
      <c r="CH7" s="40">
        <v>53.3</v>
      </c>
      <c r="CI7" s="40">
        <v>52.78</v>
      </c>
      <c r="CJ7" s="40">
        <v>50.65</v>
      </c>
      <c r="CK7" s="40">
        <v>52.35</v>
      </c>
      <c r="CL7" s="40">
        <v>51.7</v>
      </c>
      <c r="CM7" s="40">
        <v>35.22</v>
      </c>
      <c r="CN7" s="40">
        <v>34.92</v>
      </c>
      <c r="CO7" s="40">
        <v>34.19</v>
      </c>
      <c r="CP7" s="40">
        <v>36.65</v>
      </c>
      <c r="CQ7" s="40">
        <v>33.29</v>
      </c>
      <c r="CR7" s="40">
        <v>53.19</v>
      </c>
      <c r="CS7" s="40">
        <v>57.83</v>
      </c>
      <c r="CT7" s="40">
        <v>56.96</v>
      </c>
      <c r="CU7" s="40">
        <v>58.26</v>
      </c>
      <c r="CV7" s="40">
        <v>58.26</v>
      </c>
      <c r="CW7" s="40">
        <v>58.04</v>
      </c>
      <c r="CX7" s="40">
        <v>51.42</v>
      </c>
      <c r="CY7" s="40">
        <v>50.9</v>
      </c>
      <c r="CZ7" s="40">
        <v>49.05</v>
      </c>
      <c r="DA7" s="40">
        <v>50.94</v>
      </c>
      <c r="DB7" s="40">
        <v>49.76</v>
      </c>
      <c r="DC7" s="40">
        <v>75.849999999999994</v>
      </c>
      <c r="DD7" s="40">
        <v>39.520000000000003</v>
      </c>
      <c r="DE7" s="40">
        <v>41.81</v>
      </c>
      <c r="DF7" s="40">
        <v>42.68</v>
      </c>
      <c r="DG7" s="40">
        <v>44.75</v>
      </c>
      <c r="DH7" s="40">
        <v>46.05</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17.100000000000001</v>
      </c>
      <c r="ED7" s="40">
        <v>0</v>
      </c>
      <c r="EE7" s="40">
        <v>0.02</v>
      </c>
      <c r="EF7" s="40">
        <v>0.06</v>
      </c>
      <c r="EG7" s="40">
        <v>0.09</v>
      </c>
      <c r="EH7" s="40">
        <v>0.4</v>
      </c>
      <c r="EI7" s="40">
        <v>0.14000000000000001</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143.44</v>
      </c>
      <c r="V11" s="48">
        <f>IF(U6="-",NA(),U6)</f>
        <v>134.93</v>
      </c>
      <c r="W11" s="48">
        <f>IF(V6="-",NA(),V6)</f>
        <v>128.59</v>
      </c>
      <c r="X11" s="48">
        <f>IF(W6="-",NA(),W6)</f>
        <v>116.4</v>
      </c>
      <c r="Y11" s="48">
        <f>IF(X6="-",NA(),X6)</f>
        <v>142.87</v>
      </c>
      <c r="AE11" s="47" t="s">
        <v>23</v>
      </c>
      <c r="AF11" s="48">
        <f>IF(AE6="-",NA(),AE6)</f>
        <v>0</v>
      </c>
      <c r="AG11" s="48">
        <f>IF(AF6="-",NA(),AF6)</f>
        <v>0</v>
      </c>
      <c r="AH11" s="48">
        <f>IF(AG6="-",NA(),AG6)</f>
        <v>0</v>
      </c>
      <c r="AI11" s="48">
        <f>IF(AH6="-",NA(),AH6)</f>
        <v>0</v>
      </c>
      <c r="AJ11" s="48">
        <f>IF(AI6="-",NA(),AI6)</f>
        <v>0</v>
      </c>
      <c r="AP11" s="47" t="s">
        <v>23</v>
      </c>
      <c r="AQ11" s="48">
        <f>IF(AP6="-",NA(),AP6)</f>
        <v>747.82</v>
      </c>
      <c r="AR11" s="48">
        <f>IF(AQ6="-",NA(),AQ6)</f>
        <v>1138.75</v>
      </c>
      <c r="AS11" s="48">
        <f>IF(AR6="-",NA(),AR6)</f>
        <v>1186.8800000000001</v>
      </c>
      <c r="AT11" s="48">
        <f>IF(AS6="-",NA(),AS6)</f>
        <v>1275.24</v>
      </c>
      <c r="AU11" s="48">
        <f>IF(AT6="-",NA(),AT6)</f>
        <v>1268.58</v>
      </c>
      <c r="BA11" s="47" t="s">
        <v>23</v>
      </c>
      <c r="BB11" s="48">
        <f>IF(BA6="-",NA(),BA6)</f>
        <v>739.74</v>
      </c>
      <c r="BC11" s="48">
        <f>IF(BB6="-",NA(),BB6)</f>
        <v>694.01</v>
      </c>
      <c r="BD11" s="48">
        <f>IF(BC6="-",NA(),BC6)</f>
        <v>673.93</v>
      </c>
      <c r="BE11" s="48">
        <f>IF(BD6="-",NA(),BD6)</f>
        <v>644.84</v>
      </c>
      <c r="BF11" s="48">
        <f>IF(BE6="-",NA(),BE6)</f>
        <v>620.54</v>
      </c>
      <c r="BL11" s="47" t="s">
        <v>23</v>
      </c>
      <c r="BM11" s="48">
        <f>IF(BL6="-",NA(),BL6)</f>
        <v>139.72999999999999</v>
      </c>
      <c r="BN11" s="48">
        <f>IF(BM6="-",NA(),BM6)</f>
        <v>130.88999999999999</v>
      </c>
      <c r="BO11" s="48">
        <f>IF(BN6="-",NA(),BN6)</f>
        <v>127.49</v>
      </c>
      <c r="BP11" s="48">
        <f>IF(BO6="-",NA(),BO6)</f>
        <v>129.72999999999999</v>
      </c>
      <c r="BQ11" s="48">
        <f>IF(BP6="-",NA(),BP6)</f>
        <v>141.68</v>
      </c>
      <c r="BW11" s="47" t="s">
        <v>23</v>
      </c>
      <c r="BX11" s="48">
        <f>IF(BW6="-",NA(),BW6)</f>
        <v>54.98</v>
      </c>
      <c r="BY11" s="48">
        <f>IF(BX6="-",NA(),BX6)</f>
        <v>58.87</v>
      </c>
      <c r="BZ11" s="48">
        <f>IF(BY6="-",NA(),BY6)</f>
        <v>60.36</v>
      </c>
      <c r="CA11" s="48">
        <f>IF(BZ6="-",NA(),BZ6)</f>
        <v>59.39</v>
      </c>
      <c r="CB11" s="48">
        <f>IF(CA6="-",NA(),CA6)</f>
        <v>54.3</v>
      </c>
      <c r="CH11" s="47" t="s">
        <v>23</v>
      </c>
      <c r="CI11" s="48">
        <f>IF(CH6="-",NA(),CH6)</f>
        <v>53.3</v>
      </c>
      <c r="CJ11" s="48">
        <f>IF(CI6="-",NA(),CI6)</f>
        <v>52.78</v>
      </c>
      <c r="CK11" s="48">
        <f>IF(CJ6="-",NA(),CJ6)</f>
        <v>50.65</v>
      </c>
      <c r="CL11" s="48">
        <f>IF(CK6="-",NA(),CK6)</f>
        <v>52.35</v>
      </c>
      <c r="CM11" s="48">
        <f>IF(CL6="-",NA(),CL6)</f>
        <v>51.7</v>
      </c>
      <c r="CS11" s="47" t="s">
        <v>23</v>
      </c>
      <c r="CT11" s="48">
        <f>IF(CS6="-",NA(),CS6)</f>
        <v>57.83</v>
      </c>
      <c r="CU11" s="48">
        <f>IF(CT6="-",NA(),CT6)</f>
        <v>56.96</v>
      </c>
      <c r="CV11" s="48">
        <f>IF(CU6="-",NA(),CU6)</f>
        <v>58.26</v>
      </c>
      <c r="CW11" s="48">
        <f>IF(CV6="-",NA(),CV6)</f>
        <v>58.26</v>
      </c>
      <c r="CX11" s="48">
        <f>IF(CW6="-",NA(),CW6)</f>
        <v>58.04</v>
      </c>
      <c r="DD11" s="47" t="s">
        <v>23</v>
      </c>
      <c r="DE11" s="48">
        <f>IF(DD6="-",NA(),DD6)</f>
        <v>39.520000000000003</v>
      </c>
      <c r="DF11" s="48">
        <f>IF(DE6="-",NA(),DE6)</f>
        <v>41.81</v>
      </c>
      <c r="DG11" s="48">
        <f>IF(DF6="-",NA(),DF6)</f>
        <v>42.68</v>
      </c>
      <c r="DH11" s="48">
        <f>IF(DG6="-",NA(),DG6)</f>
        <v>44.75</v>
      </c>
      <c r="DI11" s="48">
        <f>IF(DH6="-",NA(),DH6)</f>
        <v>46.05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17.100000000000001</v>
      </c>
      <c r="EE11" s="48">
        <f>IF(ED6="-",NA(),ED6)</f>
        <v>0</v>
      </c>
    </row>
    <row r="12" spans="1:140" x14ac:dyDescent="0.2">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允人_上下水道部 上下水道経営課</cp:lastModifiedBy>
  <cp:lastPrinted>2024-02-06T01:57:53Z</cp:lastPrinted>
  <dcterms:created xsi:type="dcterms:W3CDTF">2023-12-05T01:32:08Z</dcterms:created>
  <dcterms:modified xsi:type="dcterms:W3CDTF">2024-02-06T07:05:09Z</dcterms:modified>
  <cp:category/>
</cp:coreProperties>
</file>