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file-sv\所属\経営管理部\経営企画課\経営企画課共有\財政係\財政係\１．各種調査\公営企業会計関係\R5\20240116_＜和歌山県大容量ファイルシステム＞公開通知 【【依頼・29(金)〆】公営企業に係る経営比較分析表（令和４年度決算）の分析等について】 NO.250620\各課提出分\漁排\"/>
    </mc:Choice>
  </mc:AlternateContent>
  <xr:revisionPtr revIDLastSave="0" documentId="13_ncr:1_{025C163D-C7B4-4E2C-BC16-53130A6C7EC1}" xr6:coauthVersionLast="47" xr6:coauthVersionMax="47" xr10:uidLastSave="{00000000-0000-0000-0000-000000000000}"/>
  <workbookProtection workbookAlgorithmName="SHA-512" workbookHashValue="rCx6OntyHPgQvSIY1mYNm2q9xwLBqg49gNIoXTngY9Thowl3UT5i5gSKBCDIkDOQ4I3pr3VLNYiic/lvu0fPnA==" workbookSaltValue="EsRfUs0c24ua1FksqSYpm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alcChain>
</file>

<file path=xl/sharedStrings.xml><?xml version="1.0" encoding="utf-8"?>
<sst xmlns="http://schemas.openxmlformats.org/spreadsheetml/2006/main" count="236" uniqueCount="122">
  <si>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</si>
  <si>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</si>
  <si>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</si>
  <si>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</si>
  <si>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</si>
  <si>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</si>
  <si>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</si>
  <si>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</si>
  <si>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</si>
  <si>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</si>
  <si>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</si>
  <si>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</si>
  <si>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</si>
  <si>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</si>
  <si>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</si>
  <si>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</si>
  <si>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</si>
  <si>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</si>
  <si>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</si>
  <si>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</si>
  <si>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</si>
  <si>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</si>
  <si>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</si>
  <si>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</si>
  <si>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</si>
  <si>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</si>
  <si>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</si>
  <si>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</si>
  <si>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</si>
  <si>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</si>
  <si>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</si>
  <si>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</si>
  <si>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</si>
  <si>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</si>
  <si>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</si>
  <si>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</si>
  <si>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</si>
  <si>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</si>
  <si>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</si>
  <si>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</si>
  <si>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</si>
  <si>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</si>
  <si>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</si>
  <si>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</si>
  <si>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</si>
  <si>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</si>
  <si>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</si>
  <si>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</si>
  <si>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</si>
  <si>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</si>
  <si>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</si>
  <si>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</si>
  <si>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</si>
  <si>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</si>
  <si>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</si>
  <si>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</si>
  <si>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</si>
  <si>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</si>
  <si>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</si>
  <si>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</si>
  <si>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</si>
  <si>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</si>
  <si>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</si>
  <si>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</si>
  <si>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</si>
  <si>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</si>
  <si>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</si>
  <si>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</si>
  <si>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</si>
  <si>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</si>
  <si>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</si>
  <si>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</si>
  <si>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</si>
  <si>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</si>
  <si>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</si>
  <si>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</si>
  <si>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</si>
  <si>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</si>
  <si>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</si>
  <si>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</si>
  <si>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</si>
  <si>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</si>
  <si>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</si>
  <si>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</si>
  <si>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</si>
  <si>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</si>
  <si>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</si>
  <si>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</si>
  <si>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</si>
  <si>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</si>
  <si>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</si>
  <si>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</si>
  <si>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</si>
  <si>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</si>
  <si>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</si>
  <si>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</si>
  <si>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</si>
  <si>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</si>
  <si>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</si>
  <si>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</si>
  <si>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</si>
  <si>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</si>
  <si>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</si>
  <si>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</si>
  <si>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</si>
  <si>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</si>
  <si>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</si>
  <si>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</si>
  <si>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</si>
  <si>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</si>
  <si>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</si>
  <si>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</si>
  <si>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</si>
  <si>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</si>
  <si>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</si>
  <si>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</si>
  <si>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</si>
  <si>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</si>
  <si>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</si>
  <si>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当該施設は比較的新しいが、今後、全体の改修が必要となってくる。また人口減少や節水型社会の進行等により、利用率および水需要の低下や水質の変化等が見込まれる。
　このことから、更なる費用削減や更新投資等に充てる財源の確保等、健全経営を継続するための改善点を洗い出し分析する必要がある。　</t>
    <phoneticPr fontId="4"/>
  </si>
  <si>
    <t>本市下水道事業（漁業集落排水）は、⑤経費回収率からもわかるように汚水処理に要する経費を下水道使用料で賄えず、一般会計からの繰入金に頼らざるを得ない状況である。令和２年度には使用料の改定を行ったが、今後も使用料の改定や維持管理費の削減等により、経費回収率を改善させる必要がある。
　①収益的収支比率については、前年と比較して減少しており、これは主に令和６年度の公営企業会計移行に向けて業務委託費用を計上したためであり、今後は使用料の改定や維持管理費の削減等の経営改善が必要と考える。
　⑥汚水処理原価については、前述の会計移行委託費用の増加、人口減少に伴う有収水量の減少により原価が大きく増加している。また、類似団体と比較して高騰している理由として、⑦施設利用率からもわかるように、処理能力に対する処理水量が少ないことが考えられる。今後接続率の向上による有収水量を増加させる取り組みが必要と考える。
　⑧水洗化率については、年々処理区域内人口は減少しているが、水洗便所設置済み人口の減少と比例しておらず、年度によって水洗化率が増加している年度もある。引き続き、施設未接続未加入者に対しての接続加入促進に取り組む必要がある。</t>
    <rPh sb="161" eb="163">
      <t>ゲンショウ</t>
    </rPh>
    <rPh sb="171" eb="172">
      <t>オモ</t>
    </rPh>
    <rPh sb="173" eb="175">
      <t>レイワ</t>
    </rPh>
    <rPh sb="176" eb="178">
      <t>ネンド</t>
    </rPh>
    <rPh sb="179" eb="187">
      <t>コウエイキギョウカイケイイコウ</t>
    </rPh>
    <rPh sb="188" eb="189">
      <t>ム</t>
    </rPh>
    <rPh sb="191" eb="196">
      <t>ギョウムイタクヒ</t>
    </rPh>
    <rPh sb="196" eb="197">
      <t>ヨウ</t>
    </rPh>
    <rPh sb="198" eb="200">
      <t>ケイジョウ</t>
    </rPh>
    <rPh sb="208" eb="210">
      <t>コンゴ</t>
    </rPh>
    <rPh sb="255" eb="257">
      <t>ゼンジュツ</t>
    </rPh>
    <rPh sb="267" eb="269">
      <t>ゾウカ</t>
    </rPh>
    <rPh sb="287" eb="289">
      <t>ゲンカ</t>
    </rPh>
    <rPh sb="290" eb="291">
      <t>オオ</t>
    </rPh>
    <rPh sb="293" eb="295">
      <t>ゾウカ</t>
    </rPh>
    <phoneticPr fontId="4"/>
  </si>
  <si>
    <t>供用開始後約20年経過している。当面管路の更新の必要はないが、管路経年率を踏まえながら順次、更新していかなければならない。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</si>
</sst>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27-4A48-B4D3-82FD5C09035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0.01</c:v>
                </c:pt>
                <c:pt idx="2">
                  <c:v>1.6</c:v>
                </c:pt>
                <c:pt idx="3">
                  <c:v>0.01</c:v>
                </c:pt>
                <c:pt idx="4">
                  <c:v>0.01</c:v>
                </c:pt>
              </c:numCache>
            </c:numRef>
          </c:val>
          <c:smooth val="0"/>
          <c:extLst>
            <c:ext xmlns:c16="http://schemas.microsoft.com/office/drawing/2014/chart" uri="{C3380CC4-5D6E-409C-BE32-E72D297353CC}">
              <c16:uniqueId val="{00000001-8327-4A48-B4D3-82FD5C09035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8.25</c:v>
                </c:pt>
                <c:pt idx="1">
                  <c:v>8.25</c:v>
                </c:pt>
                <c:pt idx="2">
                  <c:v>7.41</c:v>
                </c:pt>
                <c:pt idx="3">
                  <c:v>7.27</c:v>
                </c:pt>
                <c:pt idx="4">
                  <c:v>7.13</c:v>
                </c:pt>
              </c:numCache>
            </c:numRef>
          </c:val>
          <c:extLst>
            <c:ext xmlns:c16="http://schemas.microsoft.com/office/drawing/2014/chart" uri="{C3380CC4-5D6E-409C-BE32-E72D297353CC}">
              <c16:uniqueId val="{00000000-7EB8-4DE2-A8E1-79F46191006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29.43</c:v>
                </c:pt>
                <c:pt idx="1">
                  <c:v>32.479999999999997</c:v>
                </c:pt>
                <c:pt idx="2">
                  <c:v>30.19</c:v>
                </c:pt>
                <c:pt idx="3">
                  <c:v>28.77</c:v>
                </c:pt>
                <c:pt idx="4">
                  <c:v>26.22</c:v>
                </c:pt>
              </c:numCache>
            </c:numRef>
          </c:val>
          <c:smooth val="0"/>
          <c:extLst>
            <c:ext xmlns:c16="http://schemas.microsoft.com/office/drawing/2014/chart" uri="{C3380CC4-5D6E-409C-BE32-E72D297353CC}">
              <c16:uniqueId val="{00000001-7EB8-4DE2-A8E1-79F46191006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61.37</c:v>
                </c:pt>
                <c:pt idx="1">
                  <c:v>64.36</c:v>
                </c:pt>
                <c:pt idx="2">
                  <c:v>63.73</c:v>
                </c:pt>
                <c:pt idx="3">
                  <c:v>65.25</c:v>
                </c:pt>
                <c:pt idx="4">
                  <c:v>63.74</c:v>
                </c:pt>
              </c:numCache>
            </c:numRef>
          </c:val>
          <c:extLst>
            <c:ext xmlns:c16="http://schemas.microsoft.com/office/drawing/2014/chart" uri="{C3380CC4-5D6E-409C-BE32-E72D297353CC}">
              <c16:uniqueId val="{00000000-0426-405C-87D6-8961D0EAA5B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79.2</c:v>
                </c:pt>
                <c:pt idx="2">
                  <c:v>79.09</c:v>
                </c:pt>
                <c:pt idx="3">
                  <c:v>78.900000000000006</c:v>
                </c:pt>
                <c:pt idx="4">
                  <c:v>78.03</c:v>
                </c:pt>
              </c:numCache>
            </c:numRef>
          </c:val>
          <c:smooth val="0"/>
          <c:extLst>
            <c:ext xmlns:c16="http://schemas.microsoft.com/office/drawing/2014/chart" uri="{C3380CC4-5D6E-409C-BE32-E72D297353CC}">
              <c16:uniqueId val="{00000001-0426-405C-87D6-8961D0EAA5B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72.010000000000005</c:v>
                </c:pt>
                <c:pt idx="1">
                  <c:v>72.31</c:v>
                </c:pt>
                <c:pt idx="2">
                  <c:v>61.82</c:v>
                </c:pt>
                <c:pt idx="3">
                  <c:v>75.67</c:v>
                </c:pt>
                <c:pt idx="4">
                  <c:v>63.23</c:v>
                </c:pt>
              </c:numCache>
            </c:numRef>
          </c:val>
          <c:extLst>
            <c:ext xmlns:c16="http://schemas.microsoft.com/office/drawing/2014/chart" uri="{C3380CC4-5D6E-409C-BE32-E72D297353CC}">
              <c16:uniqueId val="{00000000-F39F-48F8-8DE8-17CC203095E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9F-48F8-8DE8-17CC203095E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8A-4D6D-81E1-72ED834D52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8A-4D6D-81E1-72ED834D52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27-4F33-88E8-45A35E7E436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27-4F33-88E8-45A35E7E436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C7-4C8C-BD3C-E91B64D607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C7-4C8C-BD3C-E91B64D607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85-490E-B87E-681BE5119B8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85-490E-B87E-681BE5119B8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FF-4293-8F1B-167E734DEEF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1756.26</c:v>
                </c:pt>
                <c:pt idx="1">
                  <c:v>998.42</c:v>
                </c:pt>
                <c:pt idx="2">
                  <c:v>1095.52</c:v>
                </c:pt>
                <c:pt idx="3">
                  <c:v>1056.55</c:v>
                </c:pt>
                <c:pt idx="4">
                  <c:v>1278.54</c:v>
                </c:pt>
              </c:numCache>
            </c:numRef>
          </c:val>
          <c:smooth val="0"/>
          <c:extLst>
            <c:ext xmlns:c16="http://schemas.microsoft.com/office/drawing/2014/chart" uri="{C3380CC4-5D6E-409C-BE32-E72D297353CC}">
              <c16:uniqueId val="{00000001-40FF-4293-8F1B-167E734DEEF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13.5</c:v>
                </c:pt>
                <c:pt idx="1">
                  <c:v>14.46</c:v>
                </c:pt>
                <c:pt idx="2">
                  <c:v>10.38</c:v>
                </c:pt>
                <c:pt idx="3">
                  <c:v>17.95</c:v>
                </c:pt>
                <c:pt idx="4">
                  <c:v>9.84</c:v>
                </c:pt>
              </c:numCache>
            </c:numRef>
          </c:val>
          <c:extLst>
            <c:ext xmlns:c16="http://schemas.microsoft.com/office/drawing/2014/chart" uri="{C3380CC4-5D6E-409C-BE32-E72D297353CC}">
              <c16:uniqueId val="{00000000-E41F-497A-9CDE-789D57ADE35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45.78</c:v>
                </c:pt>
                <c:pt idx="1">
                  <c:v>41.41</c:v>
                </c:pt>
                <c:pt idx="2">
                  <c:v>39.64</c:v>
                </c:pt>
                <c:pt idx="3">
                  <c:v>40</c:v>
                </c:pt>
                <c:pt idx="4">
                  <c:v>38.74</c:v>
                </c:pt>
              </c:numCache>
            </c:numRef>
          </c:val>
          <c:smooth val="0"/>
          <c:extLst>
            <c:ext xmlns:c16="http://schemas.microsoft.com/office/drawing/2014/chart" uri="{C3380CC4-5D6E-409C-BE32-E72D297353CC}">
              <c16:uniqueId val="{00000001-E41F-497A-9CDE-789D57ADE35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911.33</c:v>
                </c:pt>
                <c:pt idx="1">
                  <c:v>937.46</c:v>
                </c:pt>
                <c:pt idx="2">
                  <c:v>1502.18</c:v>
                </c:pt>
                <c:pt idx="3">
                  <c:v>892.4</c:v>
                </c:pt>
                <c:pt idx="4">
                  <c:v>1485</c:v>
                </c:pt>
              </c:numCache>
            </c:numRef>
          </c:val>
          <c:extLst>
            <c:ext xmlns:c16="http://schemas.microsoft.com/office/drawing/2014/chart" uri="{C3380CC4-5D6E-409C-BE32-E72D297353CC}">
              <c16:uniqueId val="{00000000-9AB4-4E67-AADF-A8774100FB2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367.7</c:v>
                </c:pt>
                <c:pt idx="1">
                  <c:v>417.56</c:v>
                </c:pt>
                <c:pt idx="2">
                  <c:v>449.72</c:v>
                </c:pt>
                <c:pt idx="3">
                  <c:v>437.27</c:v>
                </c:pt>
                <c:pt idx="4">
                  <c:v>456.72</c:v>
                </c:pt>
              </c:numCache>
            </c:numRef>
          </c:val>
          <c:smooth val="0"/>
          <c:extLst>
            <c:ext xmlns:c16="http://schemas.microsoft.com/office/drawing/2014/chart" uri="{C3380CC4-5D6E-409C-BE32-E72D297353CC}">
              <c16:uniqueId val="{00000001-9AB4-4E67-AADF-A8774100FB2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80" zoomScaleNormal="100" zoomScaleSheetLayoutView="8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和歌山県　有田市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26214</v>
      </c>
      <c r="AM8" s="42"/>
      <c r="AN8" s="42"/>
      <c r="AO8" s="42"/>
      <c r="AP8" s="42"/>
      <c r="AQ8" s="42"/>
      <c r="AR8" s="42"/>
      <c r="AS8" s="42"/>
      <c r="AT8" s="35">
        <f>データ!T6</f>
        <v>36.83</v>
      </c>
      <c r="AU8" s="35"/>
      <c r="AV8" s="35"/>
      <c r="AW8" s="35"/>
      <c r="AX8" s="35"/>
      <c r="AY8" s="35"/>
      <c r="AZ8" s="35"/>
      <c r="BA8" s="35"/>
      <c r="BB8" s="35">
        <f>データ!U6</f>
        <v>711.76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1.05</v>
      </c>
      <c r="Q10" s="35"/>
      <c r="R10" s="35"/>
      <c r="S10" s="35"/>
      <c r="T10" s="35"/>
      <c r="U10" s="35"/>
      <c r="V10" s="35"/>
      <c r="W10" s="35">
        <f>データ!Q6</f>
        <v>99.5</v>
      </c>
      <c r="X10" s="35"/>
      <c r="Y10" s="35"/>
      <c r="Z10" s="35"/>
      <c r="AA10" s="35"/>
      <c r="AB10" s="35"/>
      <c r="AC10" s="35"/>
      <c r="AD10" s="42">
        <f>データ!R6</f>
        <v>2750</v>
      </c>
      <c r="AE10" s="42"/>
      <c r="AF10" s="42"/>
      <c r="AG10" s="42"/>
      <c r="AH10" s="42"/>
      <c r="AI10" s="42"/>
      <c r="AJ10" s="42"/>
      <c r="AK10" s="2"/>
      <c r="AL10" s="42">
        <f>データ!V6</f>
        <v>273</v>
      </c>
      <c r="AM10" s="42"/>
      <c r="AN10" s="42"/>
      <c r="AO10" s="42"/>
      <c r="AP10" s="42"/>
      <c r="AQ10" s="42"/>
      <c r="AR10" s="42"/>
      <c r="AS10" s="42"/>
      <c r="AT10" s="35">
        <f>データ!W6</f>
        <v>0.11</v>
      </c>
      <c r="AU10" s="35"/>
      <c r="AV10" s="35"/>
      <c r="AW10" s="35"/>
      <c r="AX10" s="35"/>
      <c r="AY10" s="35"/>
      <c r="AZ10" s="35"/>
      <c r="BA10" s="35"/>
      <c r="BB10" s="35">
        <f>データ!X6</f>
        <v>2481.8200000000002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121</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44</v>
      </c>
      <c r="N86" s="12" t="s">
        <v>45</v>
      </c>
      <c r="O86" s="12" t="str">
        <f>データ!EO6</f>
        <v>【0.01】</v>
      </c>
    </row>
  </sheetData>
  <sheetProtection algorithmName="SHA-512" hashValue="Rw/SVavAwR8FB3b5Lr80MwhPlszk8PK10w4LqP5w7jMjiy0dAJKMhN8kN91KB8pKl6c6llQO4AV1epWMdlYx1g==" saltValue="J2fmLhogdMnxvRkZnIGLs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302040</v>
      </c>
      <c r="D6" s="19">
        <f t="shared" si="3"/>
        <v>47</v>
      </c>
      <c r="E6" s="19">
        <f t="shared" si="3"/>
        <v>17</v>
      </c>
      <c r="F6" s="19">
        <f t="shared" si="3"/>
        <v>6</v>
      </c>
      <c r="G6" s="19">
        <f t="shared" si="3"/>
        <v>0</v>
      </c>
      <c r="H6" s="19" t="str">
        <f t="shared" si="3"/>
        <v>和歌山県　有田市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1.05</v>
      </c>
      <c r="Q6" s="20">
        <f t="shared" si="3"/>
        <v>99.5</v>
      </c>
      <c r="R6" s="20">
        <f t="shared" si="3"/>
        <v>2750</v>
      </c>
      <c r="S6" s="20">
        <f t="shared" si="3"/>
        <v>26214</v>
      </c>
      <c r="T6" s="20">
        <f t="shared" si="3"/>
        <v>36.83</v>
      </c>
      <c r="U6" s="20">
        <f t="shared" si="3"/>
        <v>711.76</v>
      </c>
      <c r="V6" s="20">
        <f t="shared" si="3"/>
        <v>273</v>
      </c>
      <c r="W6" s="20">
        <f t="shared" si="3"/>
        <v>0.11</v>
      </c>
      <c r="X6" s="20">
        <f t="shared" si="3"/>
        <v>2481.8200000000002</v>
      </c>
      <c r="Y6" s="21">
        <f>IF(Y7="",NA(),Y7)</f>
        <v>72.010000000000005</v>
      </c>
      <c r="Z6" s="21">
        <f t="shared" ref="Z6:AH6" si="4">IF(Z7="",NA(),Z7)</f>
        <v>72.31</v>
      </c>
      <c r="AA6" s="21">
        <f t="shared" si="4"/>
        <v>61.82</v>
      </c>
      <c r="AB6" s="21">
        <f t="shared" si="4"/>
        <v>75.67</v>
      </c>
      <c r="AC6" s="21">
        <f t="shared" si="4"/>
        <v>63.23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1756.26</v>
      </c>
      <c r="BL6" s="21">
        <f t="shared" si="7"/>
        <v>998.42</v>
      </c>
      <c r="BM6" s="21">
        <f t="shared" si="7"/>
        <v>1095.52</v>
      </c>
      <c r="BN6" s="21">
        <f t="shared" si="7"/>
        <v>1056.55</v>
      </c>
      <c r="BO6" s="21">
        <f t="shared" si="7"/>
        <v>1278.54</v>
      </c>
      <c r="BP6" s="20" t="str">
        <f>IF(BP7="","",IF(BP7="-","【-】","【"&amp;SUBSTITUTE(TEXT(BP7,"#,##0.00"),"-","△")&amp;"】"))</f>
        <v>【1,078.44】</v>
      </c>
      <c r="BQ6" s="21">
        <f>IF(BQ7="",NA(),BQ7)</f>
        <v>13.5</v>
      </c>
      <c r="BR6" s="21">
        <f t="shared" ref="BR6:BZ6" si="8">IF(BR7="",NA(),BR7)</f>
        <v>14.46</v>
      </c>
      <c r="BS6" s="21">
        <f t="shared" si="8"/>
        <v>10.38</v>
      </c>
      <c r="BT6" s="21">
        <f t="shared" si="8"/>
        <v>17.95</v>
      </c>
      <c r="BU6" s="21">
        <f t="shared" si="8"/>
        <v>9.84</v>
      </c>
      <c r="BV6" s="21">
        <f t="shared" si="8"/>
        <v>45.78</v>
      </c>
      <c r="BW6" s="21">
        <f t="shared" si="8"/>
        <v>41.41</v>
      </c>
      <c r="BX6" s="21">
        <f t="shared" si="8"/>
        <v>39.64</v>
      </c>
      <c r="BY6" s="21">
        <f t="shared" si="8"/>
        <v>40</v>
      </c>
      <c r="BZ6" s="21">
        <f t="shared" si="8"/>
        <v>38.74</v>
      </c>
      <c r="CA6" s="20" t="str">
        <f>IF(CA7="","",IF(CA7="-","【-】","【"&amp;SUBSTITUTE(TEXT(CA7,"#,##0.00"),"-","△")&amp;"】"))</f>
        <v>【41.91】</v>
      </c>
      <c r="CB6" s="21">
        <f>IF(CB7="",NA(),CB7)</f>
        <v>911.33</v>
      </c>
      <c r="CC6" s="21">
        <f t="shared" ref="CC6:CK6" si="9">IF(CC7="",NA(),CC7)</f>
        <v>937.46</v>
      </c>
      <c r="CD6" s="21">
        <f t="shared" si="9"/>
        <v>1502.18</v>
      </c>
      <c r="CE6" s="21">
        <f t="shared" si="9"/>
        <v>892.4</v>
      </c>
      <c r="CF6" s="21">
        <f t="shared" si="9"/>
        <v>1485</v>
      </c>
      <c r="CG6" s="21">
        <f t="shared" si="9"/>
        <v>367.7</v>
      </c>
      <c r="CH6" s="21">
        <f t="shared" si="9"/>
        <v>417.56</v>
      </c>
      <c r="CI6" s="21">
        <f t="shared" si="9"/>
        <v>449.72</v>
      </c>
      <c r="CJ6" s="21">
        <f t="shared" si="9"/>
        <v>437.27</v>
      </c>
      <c r="CK6" s="21">
        <f t="shared" si="9"/>
        <v>456.72</v>
      </c>
      <c r="CL6" s="20" t="str">
        <f>IF(CL7="","",IF(CL7="-","【-】","【"&amp;SUBSTITUTE(TEXT(CL7,"#,##0.00"),"-","△")&amp;"】"))</f>
        <v>【420.17】</v>
      </c>
      <c r="CM6" s="21">
        <f>IF(CM7="",NA(),CM7)</f>
        <v>8.25</v>
      </c>
      <c r="CN6" s="21">
        <f t="shared" ref="CN6:CV6" si="10">IF(CN7="",NA(),CN7)</f>
        <v>8.25</v>
      </c>
      <c r="CO6" s="21">
        <f t="shared" si="10"/>
        <v>7.41</v>
      </c>
      <c r="CP6" s="21">
        <f t="shared" si="10"/>
        <v>7.27</v>
      </c>
      <c r="CQ6" s="21">
        <f t="shared" si="10"/>
        <v>7.13</v>
      </c>
      <c r="CR6" s="21">
        <f t="shared" si="10"/>
        <v>29.43</v>
      </c>
      <c r="CS6" s="21">
        <f t="shared" si="10"/>
        <v>32.479999999999997</v>
      </c>
      <c r="CT6" s="21">
        <f t="shared" si="10"/>
        <v>30.19</v>
      </c>
      <c r="CU6" s="21">
        <f t="shared" si="10"/>
        <v>28.77</v>
      </c>
      <c r="CV6" s="21">
        <f t="shared" si="10"/>
        <v>26.22</v>
      </c>
      <c r="CW6" s="20" t="str">
        <f>IF(CW7="","",IF(CW7="-","【-】","【"&amp;SUBSTITUTE(TEXT(CW7,"#,##0.00"),"-","△")&amp;"】"))</f>
        <v>【29.92】</v>
      </c>
      <c r="CX6" s="21">
        <f>IF(CX7="",NA(),CX7)</f>
        <v>61.37</v>
      </c>
      <c r="CY6" s="21">
        <f t="shared" ref="CY6:DG6" si="11">IF(CY7="",NA(),CY7)</f>
        <v>64.36</v>
      </c>
      <c r="CZ6" s="21">
        <f t="shared" si="11"/>
        <v>63.73</v>
      </c>
      <c r="DA6" s="21">
        <f t="shared" si="11"/>
        <v>65.25</v>
      </c>
      <c r="DB6" s="21">
        <f t="shared" si="11"/>
        <v>63.74</v>
      </c>
      <c r="DC6" s="21">
        <f t="shared" si="11"/>
        <v>66.33</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0.26</v>
      </c>
      <c r="EK6" s="21">
        <f t="shared" si="14"/>
        <v>0.01</v>
      </c>
      <c r="EL6" s="21">
        <f t="shared" si="14"/>
        <v>1.6</v>
      </c>
      <c r="EM6" s="21">
        <f t="shared" si="14"/>
        <v>0.01</v>
      </c>
      <c r="EN6" s="21">
        <f t="shared" si="14"/>
        <v>0.01</v>
      </c>
      <c r="EO6" s="20" t="str">
        <f>IF(EO7="","",IF(EO7="-","【-】","【"&amp;SUBSTITUTE(TEXT(EO7,"#,##0.00"),"-","△")&amp;"】"))</f>
        <v>【0.01】</v>
      </c>
    </row>
    <row r="7" spans="1:145" s="22" customFormat="1" x14ac:dyDescent="0.2">
      <c r="A7" s="14"/>
      <c r="B7" s="23">
        <v>2022</v>
      </c>
      <c r="C7" s="23">
        <v>302040</v>
      </c>
      <c r="D7" s="23">
        <v>47</v>
      </c>
      <c r="E7" s="23">
        <v>17</v>
      </c>
      <c r="F7" s="23">
        <v>6</v>
      </c>
      <c r="G7" s="23">
        <v>0</v>
      </c>
      <c r="H7" s="23" t="s">
        <v>99</v>
      </c>
      <c r="I7" s="23" t="s">
        <v>100</v>
      </c>
      <c r="J7" s="23" t="s">
        <v>101</v>
      </c>
      <c r="K7" s="23" t="s">
        <v>102</v>
      </c>
      <c r="L7" s="23" t="s">
        <v>103</v>
      </c>
      <c r="M7" s="23" t="s">
        <v>104</v>
      </c>
      <c r="N7" s="24" t="s">
        <v>105</v>
      </c>
      <c r="O7" s="24" t="s">
        <v>106</v>
      </c>
      <c r="P7" s="24">
        <v>1.05</v>
      </c>
      <c r="Q7" s="24">
        <v>99.5</v>
      </c>
      <c r="R7" s="24">
        <v>2750</v>
      </c>
      <c r="S7" s="24">
        <v>26214</v>
      </c>
      <c r="T7" s="24">
        <v>36.83</v>
      </c>
      <c r="U7" s="24">
        <v>711.76</v>
      </c>
      <c r="V7" s="24">
        <v>273</v>
      </c>
      <c r="W7" s="24">
        <v>0.11</v>
      </c>
      <c r="X7" s="24">
        <v>2481.8200000000002</v>
      </c>
      <c r="Y7" s="24">
        <v>72.010000000000005</v>
      </c>
      <c r="Z7" s="24">
        <v>72.31</v>
      </c>
      <c r="AA7" s="24">
        <v>61.82</v>
      </c>
      <c r="AB7" s="24">
        <v>75.67</v>
      </c>
      <c r="AC7" s="24">
        <v>63.23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1756.26</v>
      </c>
      <c r="BL7" s="24">
        <v>998.42</v>
      </c>
      <c r="BM7" s="24">
        <v>1095.52</v>
      </c>
      <c r="BN7" s="24">
        <v>1056.55</v>
      </c>
      <c r="BO7" s="24">
        <v>1278.54</v>
      </c>
      <c r="BP7" s="24">
        <v>1078.44</v>
      </c>
      <c r="BQ7" s="24">
        <v>13.5</v>
      </c>
      <c r="BR7" s="24">
        <v>14.46</v>
      </c>
      <c r="BS7" s="24">
        <v>10.38</v>
      </c>
      <c r="BT7" s="24">
        <v>17.95</v>
      </c>
      <c r="BU7" s="24">
        <v>9.84</v>
      </c>
      <c r="BV7" s="24">
        <v>45.78</v>
      </c>
      <c r="BW7" s="24">
        <v>41.41</v>
      </c>
      <c r="BX7" s="24">
        <v>39.64</v>
      </c>
      <c r="BY7" s="24">
        <v>40</v>
      </c>
      <c r="BZ7" s="24">
        <v>38.74</v>
      </c>
      <c r="CA7" s="24">
        <v>41.91</v>
      </c>
      <c r="CB7" s="24">
        <v>911.33</v>
      </c>
      <c r="CC7" s="24">
        <v>937.46</v>
      </c>
      <c r="CD7" s="24">
        <v>1502.18</v>
      </c>
      <c r="CE7" s="24">
        <v>892.4</v>
      </c>
      <c r="CF7" s="24">
        <v>1485</v>
      </c>
      <c r="CG7" s="24">
        <v>367.7</v>
      </c>
      <c r="CH7" s="24">
        <v>417.56</v>
      </c>
      <c r="CI7" s="24">
        <v>449.72</v>
      </c>
      <c r="CJ7" s="24">
        <v>437.27</v>
      </c>
      <c r="CK7" s="24">
        <v>456.72</v>
      </c>
      <c r="CL7" s="24">
        <v>420.17</v>
      </c>
      <c r="CM7" s="24">
        <v>8.25</v>
      </c>
      <c r="CN7" s="24">
        <v>8.25</v>
      </c>
      <c r="CO7" s="24">
        <v>7.41</v>
      </c>
      <c r="CP7" s="24">
        <v>7.27</v>
      </c>
      <c r="CQ7" s="24">
        <v>7.13</v>
      </c>
      <c r="CR7" s="24">
        <v>29.43</v>
      </c>
      <c r="CS7" s="24">
        <v>32.479999999999997</v>
      </c>
      <c r="CT7" s="24">
        <v>30.19</v>
      </c>
      <c r="CU7" s="24">
        <v>28.77</v>
      </c>
      <c r="CV7" s="24">
        <v>26.22</v>
      </c>
      <c r="CW7" s="24">
        <v>29.92</v>
      </c>
      <c r="CX7" s="24">
        <v>61.37</v>
      </c>
      <c r="CY7" s="24">
        <v>64.36</v>
      </c>
      <c r="CZ7" s="24">
        <v>63.73</v>
      </c>
      <c r="DA7" s="24">
        <v>65.25</v>
      </c>
      <c r="DB7" s="24">
        <v>63.74</v>
      </c>
      <c r="DC7" s="24">
        <v>66.33</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0.26</v>
      </c>
      <c r="EK7" s="24">
        <v>0.01</v>
      </c>
      <c r="EL7" s="24">
        <v>1.6</v>
      </c>
      <c r="EM7" s="24">
        <v>0.01</v>
      </c>
      <c r="EN7" s="24">
        <v>0.01</v>
      </c>
      <c r="EO7" s="24">
        <v>0.01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116</v>
      </c>
      <c r="E13" t="s">
        <v>117</v>
      </c>
      <c r="F13" t="s">
        <v>115</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2024-01-19T04:13:04Z</cp:lastPrinted>
  <dcterms:created xsi:type="dcterms:W3CDTF">2023-12-12T02:57:38Z</dcterms:created>
  <dcterms:modified xsi:type="dcterms:W3CDTF">2024-01-22T04:51:25Z</dcterms:modified>
  <cp:category/>
</cp:coreProperties>
</file>