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川端\照会回答\R5\240116　公営企業に係る経営比較分析表\"/>
    </mc:Choice>
  </mc:AlternateContent>
  <workbookProtection workbookAlgorithmName="SHA-512" workbookHashValue="F3KgCE+hy9zu29bbuCfjTnCJZVI+n6GQTzVNRw9A5SRNN1GzeMFYEEmX5otL5YlD/Vb6Djh/jT7ajUJH+vtSSQ==" workbookSaltValue="7x29A6N8fiQ5U1D6lOUytQ=="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<sst xmlns="http://schemas.openxmlformats.org/spreadsheetml/2006/main" count="231" uniqueCount="116">
  <si>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</si>
  <si>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</si>
  <si>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</si>
  <si>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</si>
  <si>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</si>
  <si>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</si>
  <si>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</si>
  <si>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</si>
  <si>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</si>
  <si>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</si>
  <si>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</si>
  <si>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</si>
  <si>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</si>
  <si>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</si>
  <si>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</si>
  <si>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</si>
  <si>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</si>
  <si>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</si>
  <si>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</si>
  <si>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</si>
  <si>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</si>
  <si>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</si>
  <si>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</si>
  <si>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</si>
  <si>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</si>
  <si>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</si>
  <si>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</si>
  <si>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</si>
  <si>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</si>
  <si>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</si>
  <si>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</si>
  <si>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</si>
  <si>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</si>
  <si>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</si>
  <si>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</si>
  <si>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</si>
  <si>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</si>
  <si>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</si>
  <si>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</si>
  <si>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</si>
  <si>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</si>
  <si>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</si>
  <si>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</si>
  <si>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</si>
  <si>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</si>
  <si>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</si>
  <si>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</si>
  <si>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</si>
  <si>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</si>
  <si>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</si>
  <si>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</si>
  <si>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</si>
  <si>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</si>
  <si>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</si>
  <si>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</si>
  <si>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</si>
  <si>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</si>
  <si>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</si>
  <si>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</si>
  <si>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</si>
  <si>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</si>
  <si>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</si>
  <si>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</si>
  <si>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</si>
  <si>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</si>
  <si>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</si>
  <si>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</si>
  <si>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</si>
  <si>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</si>
  <si>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</si>
  <si>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</si>
  <si>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</si>
  <si>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</si>
  <si>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</si>
  <si>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</si>
  <si>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</si>
  <si>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</si>
  <si>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</si>
  <si>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</si>
  <si>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</si>
  <si>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</si>
  <si>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</si>
  <si>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</si>
  <si>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</si>
  <si>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</si>
  <si>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</si>
  <si>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</si>
  <si>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</si>
  <si>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</si>
  <si>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</si>
  <si>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</si>
  <si>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</si>
  <si>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</si>
  <si>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</si>
  <si>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</si>
  <si>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</si>
  <si>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</si>
  <si>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</si>
  <si>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</si>
  <si>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</si>
  <si>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</si>
  <si>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</si>
  <si>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</si>
  <si>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</si>
  <si>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</si>
  <si>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</si>
  <si>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</si>
  <si>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</si>
  <si>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</si>
  <si>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</si>
  <si>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</si>
  <si>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</si>
  <si>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</si>
  <si>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①経常収支は黒字となっている。
　②累積欠損金比率は0.00%となっている。
　③流動比率は、地方公営企業法適用前からの資金不足に伴う企業債償還額及び一時借入金が大きいため低い値となっている。
　④企業債残高対事業規模比率は、他団体と比較すると低くなっている。これは企業債残高の規模が大きいものの、一般会計負担額の割合が大きく、収益から負担すべき償還額の割合が小さいことを示している。
　⑤経費回収率は概ね100%となっている。
　⑥汚水処理原価は他団体と比較すると高い値となっている。これは、本市下水道事業が普及途上であり、施設や管渠の流下能力に対して有収水量が少ないためである。
　⑦施設利用率についても、⑥と同様の理由により低い値となっている。整備途上である北部処理区の管渠布設や、中央・和歌川終末処理場の施設統合による施設規模適正化等の検討が必要である。
　⑧水洗化率は他都市と比べて低い値となっており、下水道接続に関する理解を得られるように啓発を続ける必要がある。また、令和元年度から算定方法の変更を行ったため減少した。</t>
    <rPh sb="124" eb="125">
      <t>ヒク</t>
    </rPh>
    <rPh sb="226" eb="227">
      <t>タ</t>
    </rPh>
    <rPh sb="227" eb="229">
      <t>ダンタイ</t>
    </rPh>
    <rPh sb="230" eb="232">
      <t>ヒカク</t>
    </rPh>
    <rPh sb="442" eb="444">
      <t>レイワ</t>
    </rPh>
    <rPh sb="444" eb="446">
      <t>ガンネン</t>
    </rPh>
    <rPh sb="446" eb="447">
      <t>ド</t>
    </rPh>
    <rPh sb="449" eb="451">
      <t>サンテイ</t>
    </rPh>
    <rPh sb="451" eb="453">
      <t>ホウホウ</t>
    </rPh>
    <rPh sb="454" eb="456">
      <t>ヘンコウ</t>
    </rPh>
    <rPh sb="457" eb="458">
      <t>オコナ</t>
    </rPh>
    <rPh sb="462" eb="464">
      <t>ゲンショウ</t>
    </rPh>
    <phoneticPr fontId="4"/>
  </si>
  <si>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phoneticPr fontId="4"/>
  </si>
  <si>
    <t>　①有形固定資産減価償却率は、地方公営企業会計法適用を行った平成30年度からの減価償却率となっているため、非常に小さい値となってはいるが、増加率は他団体と比較しても大きくなっている。
　②管渠老朽化率は上昇傾向となっている。本市の普及率が依然として低く、未普及対策や浸水対策を中心とした事業を進めているため、管渠の老朽化対策は他団体と比較して進んでいない。
　③管渠改善率についても、②管渠老朽化率と同様の理由により、他団体と比較しても進んでいない状況である。</t>
    <rPh sb="69" eb="71">
      <t>ゾウカ</t>
    </rPh>
    <rPh sb="71" eb="72">
      <t>リツ</t>
    </rPh>
    <rPh sb="73" eb="74">
      <t>タ</t>
    </rPh>
    <rPh sb="74" eb="76">
      <t>ダンタイ</t>
    </rPh>
    <rPh sb="77" eb="79">
      <t>ヒカク</t>
    </rPh>
    <rPh sb="82" eb="83">
      <t>オオ</t>
    </rPh>
    <rPh sb="99" eb="100">
      <t>リツ</t>
    </rPh>
    <rPh sb="101" eb="103">
      <t>ジョウショウ</t>
    </rPh>
    <rPh sb="103" eb="105">
      <t>ケイコウ</t>
    </rPh>
    <rPh sb="112" eb="114">
      <t>ホンシ</t>
    </rPh>
    <rPh sb="200" eb="202">
      <t>ドウヨウ</t>
    </rPh>
    <rPh sb="203" eb="205">
      <t>リユウ</t>
    </rPh>
    <rPh sb="224" eb="22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</si>
</sst>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7.0000000000000007E-2</c:v>
                </c:pt>
                <c:pt idx="2">
                  <c:v>0.1</c:v>
                </c:pt>
                <c:pt idx="3">
                  <c:v>0.02</c:v>
                </c:pt>
                <c:pt idx="4">
                  <c:v>0.06</c:v>
                </c:pt>
              </c:numCache>
            </c:numRef>
          </c:val>
          <c:extLst>
            <c:ext xmlns:c16="http://schemas.microsoft.com/office/drawing/2014/chart" uri="{C3380CC4-5D6E-409C-BE32-E72D297353CC}">
              <c16:uniqueId val="{00000000-798D-4F45-BDF4-35FF1A5F3D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798D-4F45-BDF4-35FF1A5F3D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46.96</c:v>
                </c:pt>
                <c:pt idx="1">
                  <c:v>43.56</c:v>
                </c:pt>
                <c:pt idx="2">
                  <c:v>43.16</c:v>
                </c:pt>
                <c:pt idx="3">
                  <c:v>42.97</c:v>
                </c:pt>
                <c:pt idx="4">
                  <c:v>40.43</c:v>
                </c:pt>
              </c:numCache>
            </c:numRef>
          </c:val>
          <c:extLst>
            <c:ext xmlns:c16="http://schemas.microsoft.com/office/drawing/2014/chart" uri="{C3380CC4-5D6E-409C-BE32-E72D297353CC}">
              <c16:uniqueId val="{00000000-F5CA-4798-9FEF-4723489EE7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F5CA-4798-9FEF-4723489EE7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c:v>
                </c:pt>
                <c:pt idx="1">
                  <c:v>79.400000000000006</c:v>
                </c:pt>
                <c:pt idx="2">
                  <c:v>80.760000000000005</c:v>
                </c:pt>
                <c:pt idx="3">
                  <c:v>80.430000000000007</c:v>
                </c:pt>
                <c:pt idx="4">
                  <c:v>80.05</c:v>
                </c:pt>
              </c:numCache>
            </c:numRef>
          </c:val>
          <c:extLst>
            <c:ext xmlns:c16="http://schemas.microsoft.com/office/drawing/2014/chart" uri="{C3380CC4-5D6E-409C-BE32-E72D297353CC}">
              <c16:uniqueId val="{00000000-5B95-48DF-8418-B10A7A5D3D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5B95-48DF-8418-B10A7A5D3D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105.44</c:v>
                </c:pt>
                <c:pt idx="1">
                  <c:v>105.59</c:v>
                </c:pt>
                <c:pt idx="2">
                  <c:v>104.6</c:v>
                </c:pt>
                <c:pt idx="3">
                  <c:v>106.47</c:v>
                </c:pt>
                <c:pt idx="4">
                  <c:v>107.94</c:v>
                </c:pt>
              </c:numCache>
            </c:numRef>
          </c:val>
          <c:extLst>
            <c:ext xmlns:c16="http://schemas.microsoft.com/office/drawing/2014/chart" uri="{C3380CC4-5D6E-409C-BE32-E72D297353CC}">
              <c16:uniqueId val="{00000000-BEAE-421F-89C2-961403A556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BEAE-421F-89C2-961403A556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3.74</c:v>
                </c:pt>
                <c:pt idx="1">
                  <c:v>7.22</c:v>
                </c:pt>
                <c:pt idx="2">
                  <c:v>10.28</c:v>
                </c:pt>
                <c:pt idx="3">
                  <c:v>13.3</c:v>
                </c:pt>
                <c:pt idx="4">
                  <c:v>16.32</c:v>
                </c:pt>
              </c:numCache>
            </c:numRef>
          </c:val>
          <c:extLst>
            <c:ext xmlns:c16="http://schemas.microsoft.com/office/drawing/2014/chart" uri="{C3380CC4-5D6E-409C-BE32-E72D297353CC}">
              <c16:uniqueId val="{00000000-16C8-4C09-B4D3-6B2B653114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16C8-4C09-B4D3-6B2B653114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8.3000000000000007</c:v>
                </c:pt>
                <c:pt idx="1">
                  <c:v>8.1999999999999993</c:v>
                </c:pt>
                <c:pt idx="2">
                  <c:v>8.44</c:v>
                </c:pt>
                <c:pt idx="3">
                  <c:v>8.68</c:v>
                </c:pt>
                <c:pt idx="4">
                  <c:v>9.51</c:v>
                </c:pt>
              </c:numCache>
            </c:numRef>
          </c:val>
          <c:extLst>
            <c:ext xmlns:c16="http://schemas.microsoft.com/office/drawing/2014/chart" uri="{C3380CC4-5D6E-409C-BE32-E72D297353CC}">
              <c16:uniqueId val="{00000000-6A16-4EFE-9F2C-000E74C468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6A16-4EFE-9F2C-000E74C468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F-4141-B253-5937F58B5A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D0DF-4141-B253-5937F58B5A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18.21</c:v>
                </c:pt>
                <c:pt idx="1">
                  <c:v>18.440000000000001</c:v>
                </c:pt>
                <c:pt idx="2">
                  <c:v>17.59</c:v>
                </c:pt>
                <c:pt idx="3">
                  <c:v>17.48</c:v>
                </c:pt>
                <c:pt idx="4">
                  <c:v>18.350000000000001</c:v>
                </c:pt>
              </c:numCache>
            </c:numRef>
          </c:val>
          <c:extLst>
            <c:ext xmlns:c16="http://schemas.microsoft.com/office/drawing/2014/chart" uri="{C3380CC4-5D6E-409C-BE32-E72D297353CC}">
              <c16:uniqueId val="{00000000-B31E-41A9-BB8C-F70221E61F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B31E-41A9-BB8C-F70221E61F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540.59</c:v>
                </c:pt>
                <c:pt idx="1">
                  <c:v>480.66</c:v>
                </c:pt>
                <c:pt idx="2">
                  <c:v>528.37</c:v>
                </c:pt>
                <c:pt idx="3">
                  <c:v>602.67999999999995</c:v>
                </c:pt>
                <c:pt idx="4">
                  <c:v>634.91</c:v>
                </c:pt>
              </c:numCache>
            </c:numRef>
          </c:val>
          <c:extLst>
            <c:ext xmlns:c16="http://schemas.microsoft.com/office/drawing/2014/chart" uri="{C3380CC4-5D6E-409C-BE32-E72D297353CC}">
              <c16:uniqueId val="{00000000-7A81-4915-9F4D-CEFEA5F9B1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7A81-4915-9F4D-CEFEA5F9B1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97.16</c:v>
                </c:pt>
                <c:pt idx="1">
                  <c:v>99.02</c:v>
                </c:pt>
                <c:pt idx="2">
                  <c:v>99.17</c:v>
                </c:pt>
                <c:pt idx="3">
                  <c:v>98.31</c:v>
                </c:pt>
                <c:pt idx="4">
                  <c:v>99.1</c:v>
                </c:pt>
              </c:numCache>
            </c:numRef>
          </c:val>
          <c:extLst>
            <c:ext xmlns:c16="http://schemas.microsoft.com/office/drawing/2014/chart" uri="{C3380CC4-5D6E-409C-BE32-E72D297353CC}">
              <c16:uniqueId val="{00000000-EA00-408E-80BE-57019390D6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EA00-408E-80BE-57019390D6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185.7</c:v>
                </c:pt>
                <c:pt idx="1">
                  <c:v>181.62</c:v>
                </c:pt>
                <c:pt idx="2">
                  <c:v>178.31</c:v>
                </c:pt>
                <c:pt idx="3">
                  <c:v>179.81</c:v>
                </c:pt>
                <c:pt idx="4">
                  <c:v>179.19</c:v>
                </c:pt>
              </c:numCache>
            </c:numRef>
          </c:val>
          <c:extLst>
            <c:ext xmlns:c16="http://schemas.microsoft.com/office/drawing/2014/chart" uri="{C3380CC4-5D6E-409C-BE32-E72D297353CC}">
              <c16:uniqueId val="{00000000-5F19-4697-A981-64D4076039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5F19-4697-A981-64D4076039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和歌山市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54">
        <f>データ!S6</f>
        <v>359654</v>
      </c>
      <c r="AM8" s="54"/>
      <c r="AN8" s="54"/>
      <c r="AO8" s="54"/>
      <c r="AP8" s="54"/>
      <c r="AQ8" s="54"/>
      <c r="AR8" s="54"/>
      <c r="AS8" s="54"/>
      <c r="AT8" s="53">
        <f>データ!T6</f>
        <v>208.85</v>
      </c>
      <c r="AU8" s="53"/>
      <c r="AV8" s="53"/>
      <c r="AW8" s="53"/>
      <c r="AX8" s="53"/>
      <c r="AY8" s="53"/>
      <c r="AZ8" s="53"/>
      <c r="BA8" s="53"/>
      <c r="BB8" s="53">
        <f>データ!U6</f>
        <v>1722.07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51.26</v>
      </c>
      <c r="J10" s="53"/>
      <c r="K10" s="53"/>
      <c r="L10" s="53"/>
      <c r="M10" s="53"/>
      <c r="N10" s="53"/>
      <c r="O10" s="53"/>
      <c r="P10" s="53">
        <f>データ!P6</f>
        <v>38.28</v>
      </c>
      <c r="Q10" s="53"/>
      <c r="R10" s="53"/>
      <c r="S10" s="53"/>
      <c r="T10" s="53"/>
      <c r="U10" s="53"/>
      <c r="V10" s="53"/>
      <c r="W10" s="53">
        <f>データ!Q6</f>
        <v>70.22</v>
      </c>
      <c r="X10" s="53"/>
      <c r="Y10" s="53"/>
      <c r="Z10" s="53"/>
      <c r="AA10" s="53"/>
      <c r="AB10" s="53"/>
      <c r="AC10" s="53"/>
      <c r="AD10" s="54">
        <f>データ!R6</f>
        <v>3139</v>
      </c>
      <c r="AE10" s="54"/>
      <c r="AF10" s="54"/>
      <c r="AG10" s="54"/>
      <c r="AH10" s="54"/>
      <c r="AI10" s="54"/>
      <c r="AJ10" s="54"/>
      <c r="AK10" s="2"/>
      <c r="AL10" s="54">
        <f>データ!V6</f>
        <v>137126</v>
      </c>
      <c r="AM10" s="54"/>
      <c r="AN10" s="54"/>
      <c r="AO10" s="54"/>
      <c r="AP10" s="54"/>
      <c r="AQ10" s="54"/>
      <c r="AR10" s="54"/>
      <c r="AS10" s="54"/>
      <c r="AT10" s="53">
        <f>データ!W6</f>
        <v>24.59</v>
      </c>
      <c r="AU10" s="53"/>
      <c r="AV10" s="53"/>
      <c r="AW10" s="53"/>
      <c r="AX10" s="53"/>
      <c r="AY10" s="53"/>
      <c r="AZ10" s="53"/>
      <c r="BA10" s="53"/>
      <c r="BB10" s="53">
        <f>データ!X6</f>
        <v>5576.49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jGZZFOszVW3SyxTqF2DOo3GG9rwTUykANHT3ALtKzoZmxg4Ooit26UmdLUwdinu993fsLnx4mPGNUjTbKfniQ==" saltValue="pnoVdRkEWdpuHizSpPbX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302015</v>
      </c>
      <c r="D6" s="19">
        <f t="shared" si="3"/>
        <v>46</v>
      </c>
      <c r="E6" s="19">
        <f t="shared" si="3"/>
        <v>17</v>
      </c>
      <c r="F6" s="19">
        <f t="shared" si="3"/>
        <v>1</v>
      </c>
      <c r="G6" s="19">
        <f t="shared" si="3"/>
        <v>0</v>
      </c>
      <c r="H6" s="19" t="str">
        <f t="shared" si="3"/>
        <v>和歌山県　和歌山市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51.26</v>
      </c>
      <c r="P6" s="20">
        <f t="shared" si="3"/>
        <v>38.28</v>
      </c>
      <c r="Q6" s="20">
        <f t="shared" si="3"/>
        <v>70.22</v>
      </c>
      <c r="R6" s="20">
        <f t="shared" si="3"/>
        <v>3139</v>
      </c>
      <c r="S6" s="20">
        <f t="shared" si="3"/>
        <v>359654</v>
      </c>
      <c r="T6" s="20">
        <f t="shared" si="3"/>
        <v>208.85</v>
      </c>
      <c r="U6" s="20">
        <f t="shared" si="3"/>
        <v>1722.07</v>
      </c>
      <c r="V6" s="20">
        <f t="shared" si="3"/>
        <v>137126</v>
      </c>
      <c r="W6" s="20">
        <f t="shared" si="3"/>
        <v>24.59</v>
      </c>
      <c r="X6" s="20">
        <f t="shared" si="3"/>
        <v>5576.49</v>
      </c>
      <c r="Y6" s="21">
        <f>IF(Y7="",NA(),Y7)</f>
        <v>105.44</v>
      </c>
      <c r="Z6" s="21">
        <f t="shared" ref="Z6:AH6" si="4">IF(Z7="",NA(),Z7)</f>
        <v>105.59</v>
      </c>
      <c r="AA6" s="21">
        <f t="shared" si="4"/>
        <v>104.6</v>
      </c>
      <c r="AB6" s="21">
        <f t="shared" si="4"/>
        <v>106.47</v>
      </c>
      <c r="AC6" s="21">
        <f t="shared" si="4"/>
        <v>107.94</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18.21</v>
      </c>
      <c r="AV6" s="21">
        <f t="shared" ref="AV6:BD6" si="6">IF(AV7="",NA(),AV7)</f>
        <v>18.440000000000001</v>
      </c>
      <c r="AW6" s="21">
        <f t="shared" si="6"/>
        <v>17.59</v>
      </c>
      <c r="AX6" s="21">
        <f t="shared" si="6"/>
        <v>17.48</v>
      </c>
      <c r="AY6" s="21">
        <f t="shared" si="6"/>
        <v>18.350000000000001</v>
      </c>
      <c r="AZ6" s="21">
        <f t="shared" si="6"/>
        <v>72.22</v>
      </c>
      <c r="BA6" s="21">
        <f t="shared" si="6"/>
        <v>73.02</v>
      </c>
      <c r="BB6" s="21">
        <f t="shared" si="6"/>
        <v>72.930000000000007</v>
      </c>
      <c r="BC6" s="21">
        <f t="shared" si="6"/>
        <v>80.08</v>
      </c>
      <c r="BD6" s="21">
        <f t="shared" si="6"/>
        <v>87.33</v>
      </c>
      <c r="BE6" s="20" t="str">
        <f>IF(BE7="","",IF(BE7="-","【-】","【"&amp;SUBSTITUTE(TEXT(BE7,"#,##0.00"),"-","△")&amp;"】"))</f>
        <v>【73.44】</v>
      </c>
      <c r="BF6" s="21">
        <f>IF(BF7="",NA(),BF7)</f>
        <v>540.59</v>
      </c>
      <c r="BG6" s="21">
        <f t="shared" ref="BG6:BO6" si="7">IF(BG7="",NA(),BG7)</f>
        <v>480.66</v>
      </c>
      <c r="BH6" s="21">
        <f t="shared" si="7"/>
        <v>528.37</v>
      </c>
      <c r="BI6" s="21">
        <f t="shared" si="7"/>
        <v>602.67999999999995</v>
      </c>
      <c r="BJ6" s="21">
        <f t="shared" si="7"/>
        <v>634.91</v>
      </c>
      <c r="BK6" s="21">
        <f t="shared" si="7"/>
        <v>730.93</v>
      </c>
      <c r="BL6" s="21">
        <f t="shared" si="7"/>
        <v>708.89</v>
      </c>
      <c r="BM6" s="21">
        <f t="shared" si="7"/>
        <v>730.52</v>
      </c>
      <c r="BN6" s="21">
        <f t="shared" si="7"/>
        <v>672.33</v>
      </c>
      <c r="BO6" s="21">
        <f t="shared" si="7"/>
        <v>668.8</v>
      </c>
      <c r="BP6" s="20" t="str">
        <f>IF(BP7="","",IF(BP7="-","【-】","【"&amp;SUBSTITUTE(TEXT(BP7,"#,##0.00"),"-","△")&amp;"】"))</f>
        <v>【652.82】</v>
      </c>
      <c r="BQ6" s="21">
        <f>IF(BQ7="",NA(),BQ7)</f>
        <v>97.16</v>
      </c>
      <c r="BR6" s="21">
        <f t="shared" ref="BR6:BZ6" si="8">IF(BR7="",NA(),BR7)</f>
        <v>99.02</v>
      </c>
      <c r="BS6" s="21">
        <f t="shared" si="8"/>
        <v>99.17</v>
      </c>
      <c r="BT6" s="21">
        <f t="shared" si="8"/>
        <v>98.31</v>
      </c>
      <c r="BU6" s="21">
        <f t="shared" si="8"/>
        <v>99.1</v>
      </c>
      <c r="BV6" s="21">
        <f t="shared" si="8"/>
        <v>98.09</v>
      </c>
      <c r="BW6" s="21">
        <f t="shared" si="8"/>
        <v>97.91</v>
      </c>
      <c r="BX6" s="21">
        <f t="shared" si="8"/>
        <v>98.61</v>
      </c>
      <c r="BY6" s="21">
        <f t="shared" si="8"/>
        <v>98.75</v>
      </c>
      <c r="BZ6" s="21">
        <f t="shared" si="8"/>
        <v>98.36</v>
      </c>
      <c r="CA6" s="20" t="str">
        <f>IF(CA7="","",IF(CA7="-","【-】","【"&amp;SUBSTITUTE(TEXT(CA7,"#,##0.00"),"-","△")&amp;"】"))</f>
        <v>【97.61】</v>
      </c>
      <c r="CB6" s="21">
        <f>IF(CB7="",NA(),CB7)</f>
        <v>185.7</v>
      </c>
      <c r="CC6" s="21">
        <f t="shared" ref="CC6:CK6" si="9">IF(CC7="",NA(),CC7)</f>
        <v>181.62</v>
      </c>
      <c r="CD6" s="21">
        <f t="shared" si="9"/>
        <v>178.31</v>
      </c>
      <c r="CE6" s="21">
        <f t="shared" si="9"/>
        <v>179.81</v>
      </c>
      <c r="CF6" s="21">
        <f t="shared" si="9"/>
        <v>179.19</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46.96</v>
      </c>
      <c r="CN6" s="21">
        <f t="shared" ref="CN6:CV6" si="10">IF(CN7="",NA(),CN7)</f>
        <v>43.56</v>
      </c>
      <c r="CO6" s="21">
        <f t="shared" si="10"/>
        <v>43.16</v>
      </c>
      <c r="CP6" s="21">
        <f t="shared" si="10"/>
        <v>42.97</v>
      </c>
      <c r="CQ6" s="21">
        <f t="shared" si="10"/>
        <v>40.43</v>
      </c>
      <c r="CR6" s="21">
        <f t="shared" si="10"/>
        <v>61.93</v>
      </c>
      <c r="CS6" s="21">
        <f t="shared" si="10"/>
        <v>61.32</v>
      </c>
      <c r="CT6" s="21">
        <f t="shared" si="10"/>
        <v>61.7</v>
      </c>
      <c r="CU6" s="21">
        <f t="shared" si="10"/>
        <v>63.04</v>
      </c>
      <c r="CV6" s="21">
        <f t="shared" si="10"/>
        <v>60.55</v>
      </c>
      <c r="CW6" s="20" t="str">
        <f>IF(CW7="","",IF(CW7="-","【-】","【"&amp;SUBSTITUTE(TEXT(CW7,"#,##0.00"),"-","△")&amp;"】"))</f>
        <v>【59.10】</v>
      </c>
      <c r="CX6" s="21">
        <f>IF(CX7="",NA(),CX7)</f>
        <v>84.6</v>
      </c>
      <c r="CY6" s="21">
        <f t="shared" ref="CY6:DG6" si="11">IF(CY7="",NA(),CY7)</f>
        <v>79.400000000000006</v>
      </c>
      <c r="CZ6" s="21">
        <f t="shared" si="11"/>
        <v>80.760000000000005</v>
      </c>
      <c r="DA6" s="21">
        <f t="shared" si="11"/>
        <v>80.430000000000007</v>
      </c>
      <c r="DB6" s="21">
        <f t="shared" si="11"/>
        <v>80.05</v>
      </c>
      <c r="DC6" s="21">
        <f t="shared" si="11"/>
        <v>94.45</v>
      </c>
      <c r="DD6" s="21">
        <f t="shared" si="11"/>
        <v>94.58</v>
      </c>
      <c r="DE6" s="21">
        <f t="shared" si="11"/>
        <v>94.56</v>
      </c>
      <c r="DF6" s="21">
        <f t="shared" si="11"/>
        <v>94.75</v>
      </c>
      <c r="DG6" s="21">
        <f t="shared" si="11"/>
        <v>94.92</v>
      </c>
      <c r="DH6" s="20" t="str">
        <f>IF(DH7="","",IF(DH7="-","【-】","【"&amp;SUBSTITUTE(TEXT(DH7,"#,##0.00"),"-","△")&amp;"】"))</f>
        <v>【95.82】</v>
      </c>
      <c r="DI6" s="21">
        <f>IF(DI7="",NA(),DI7)</f>
        <v>3.74</v>
      </c>
      <c r="DJ6" s="21">
        <f t="shared" ref="DJ6:DR6" si="12">IF(DJ7="",NA(),DJ7)</f>
        <v>7.22</v>
      </c>
      <c r="DK6" s="21">
        <f t="shared" si="12"/>
        <v>10.28</v>
      </c>
      <c r="DL6" s="21">
        <f t="shared" si="12"/>
        <v>13.3</v>
      </c>
      <c r="DM6" s="21">
        <f t="shared" si="12"/>
        <v>16.32</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8.3000000000000007</v>
      </c>
      <c r="DU6" s="21">
        <f t="shared" ref="DU6:EC6" si="13">IF(DU7="",NA(),DU7)</f>
        <v>8.1999999999999993</v>
      </c>
      <c r="DV6" s="21">
        <f t="shared" si="13"/>
        <v>8.44</v>
      </c>
      <c r="DW6" s="21">
        <f t="shared" si="13"/>
        <v>8.68</v>
      </c>
      <c r="DX6" s="21">
        <f t="shared" si="13"/>
        <v>9.51</v>
      </c>
      <c r="DY6" s="21">
        <f t="shared" si="13"/>
        <v>4.8499999999999996</v>
      </c>
      <c r="DZ6" s="21">
        <f t="shared" si="13"/>
        <v>4.95</v>
      </c>
      <c r="EA6" s="21">
        <f t="shared" si="13"/>
        <v>5.64</v>
      </c>
      <c r="EB6" s="21">
        <f t="shared" si="13"/>
        <v>6.43</v>
      </c>
      <c r="EC6" s="21">
        <f t="shared" si="13"/>
        <v>7.75</v>
      </c>
      <c r="ED6" s="20" t="str">
        <f>IF(ED7="","",IF(ED7="-","【-】","【"&amp;SUBSTITUTE(TEXT(ED7,"#,##0.00"),"-","△")&amp;"】"))</f>
        <v>【7.62】</v>
      </c>
      <c r="EE6" s="21">
        <f>IF(EE7="",NA(),EE7)</f>
        <v>0.03</v>
      </c>
      <c r="EF6" s="21">
        <f t="shared" ref="EF6:EN6" si="14">IF(EF7="",NA(),EF7)</f>
        <v>7.0000000000000007E-2</v>
      </c>
      <c r="EG6" s="21">
        <f t="shared" si="14"/>
        <v>0.1</v>
      </c>
      <c r="EH6" s="21">
        <f t="shared" si="14"/>
        <v>0.02</v>
      </c>
      <c r="EI6" s="21">
        <f t="shared" si="14"/>
        <v>0.06</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302015</v>
      </c>
      <c r="D7" s="23">
        <v>46</v>
      </c>
      <c r="E7" s="23">
        <v>17</v>
      </c>
      <c r="F7" s="23">
        <v>1</v>
      </c>
      <c r="G7" s="23">
        <v>0</v>
      </c>
      <c r="H7" s="23" t="s">
        <v>96</v>
      </c>
      <c r="I7" s="23" t="s">
        <v>97</v>
      </c>
      <c r="J7" s="23" t="s">
        <v>98</v>
      </c>
      <c r="K7" s="23" t="s">
        <v>99</v>
      </c>
      <c r="L7" s="23" t="s">
        <v>100</v>
      </c>
      <c r="M7" s="23" t="s">
        <v>101</v>
      </c>
      <c r="N7" s="24" t="s">
        <v>102</v>
      </c>
      <c r="O7" s="24">
        <v>51.26</v>
      </c>
      <c r="P7" s="24">
        <v>38.28</v>
      </c>
      <c r="Q7" s="24">
        <v>70.22</v>
      </c>
      <c r="R7" s="24">
        <v>3139</v>
      </c>
      <c r="S7" s="24">
        <v>359654</v>
      </c>
      <c r="T7" s="24">
        <v>208.85</v>
      </c>
      <c r="U7" s="24">
        <v>1722.07</v>
      </c>
      <c r="V7" s="24">
        <v>137126</v>
      </c>
      <c r="W7" s="24">
        <v>24.59</v>
      </c>
      <c r="X7" s="24">
        <v>5576.49</v>
      </c>
      <c r="Y7" s="24">
        <v>105.44</v>
      </c>
      <c r="Z7" s="24">
        <v>105.59</v>
      </c>
      <c r="AA7" s="24">
        <v>104.6</v>
      </c>
      <c r="AB7" s="24">
        <v>106.47</v>
      </c>
      <c r="AC7" s="24">
        <v>107.94</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18.21</v>
      </c>
      <c r="AV7" s="24">
        <v>18.440000000000001</v>
      </c>
      <c r="AW7" s="24">
        <v>17.59</v>
      </c>
      <c r="AX7" s="24">
        <v>17.48</v>
      </c>
      <c r="AY7" s="24">
        <v>18.350000000000001</v>
      </c>
      <c r="AZ7" s="24">
        <v>72.22</v>
      </c>
      <c r="BA7" s="24">
        <v>73.02</v>
      </c>
      <c r="BB7" s="24">
        <v>72.930000000000007</v>
      </c>
      <c r="BC7" s="24">
        <v>80.08</v>
      </c>
      <c r="BD7" s="24">
        <v>87.33</v>
      </c>
      <c r="BE7" s="24">
        <v>73.44</v>
      </c>
      <c r="BF7" s="24">
        <v>540.59</v>
      </c>
      <c r="BG7" s="24">
        <v>480.66</v>
      </c>
      <c r="BH7" s="24">
        <v>528.37</v>
      </c>
      <c r="BI7" s="24">
        <v>602.67999999999995</v>
      </c>
      <c r="BJ7" s="24">
        <v>634.91</v>
      </c>
      <c r="BK7" s="24">
        <v>730.93</v>
      </c>
      <c r="BL7" s="24">
        <v>708.89</v>
      </c>
      <c r="BM7" s="24">
        <v>730.52</v>
      </c>
      <c r="BN7" s="24">
        <v>672.33</v>
      </c>
      <c r="BO7" s="24">
        <v>668.8</v>
      </c>
      <c r="BP7" s="24">
        <v>652.82000000000005</v>
      </c>
      <c r="BQ7" s="24">
        <v>97.16</v>
      </c>
      <c r="BR7" s="24">
        <v>99.02</v>
      </c>
      <c r="BS7" s="24">
        <v>99.17</v>
      </c>
      <c r="BT7" s="24">
        <v>98.31</v>
      </c>
      <c r="BU7" s="24">
        <v>99.1</v>
      </c>
      <c r="BV7" s="24">
        <v>98.09</v>
      </c>
      <c r="BW7" s="24">
        <v>97.91</v>
      </c>
      <c r="BX7" s="24">
        <v>98.61</v>
      </c>
      <c r="BY7" s="24">
        <v>98.75</v>
      </c>
      <c r="BZ7" s="24">
        <v>98.36</v>
      </c>
      <c r="CA7" s="24">
        <v>97.61</v>
      </c>
      <c r="CB7" s="24">
        <v>185.7</v>
      </c>
      <c r="CC7" s="24">
        <v>181.62</v>
      </c>
      <c r="CD7" s="24">
        <v>178.31</v>
      </c>
      <c r="CE7" s="24">
        <v>179.81</v>
      </c>
      <c r="CF7" s="24">
        <v>179.19</v>
      </c>
      <c r="CG7" s="24">
        <v>146.08000000000001</v>
      </c>
      <c r="CH7" s="24">
        <v>144.11000000000001</v>
      </c>
      <c r="CI7" s="24">
        <v>141.24</v>
      </c>
      <c r="CJ7" s="24">
        <v>142.03</v>
      </c>
      <c r="CK7" s="24">
        <v>142.11000000000001</v>
      </c>
      <c r="CL7" s="24">
        <v>138.29</v>
      </c>
      <c r="CM7" s="24">
        <v>46.96</v>
      </c>
      <c r="CN7" s="24">
        <v>43.56</v>
      </c>
      <c r="CO7" s="24">
        <v>43.16</v>
      </c>
      <c r="CP7" s="24">
        <v>42.97</v>
      </c>
      <c r="CQ7" s="24">
        <v>40.43</v>
      </c>
      <c r="CR7" s="24">
        <v>61.93</v>
      </c>
      <c r="CS7" s="24">
        <v>61.32</v>
      </c>
      <c r="CT7" s="24">
        <v>61.7</v>
      </c>
      <c r="CU7" s="24">
        <v>63.04</v>
      </c>
      <c r="CV7" s="24">
        <v>60.55</v>
      </c>
      <c r="CW7" s="24">
        <v>59.1</v>
      </c>
      <c r="CX7" s="24">
        <v>84.6</v>
      </c>
      <c r="CY7" s="24">
        <v>79.400000000000006</v>
      </c>
      <c r="CZ7" s="24">
        <v>80.760000000000005</v>
      </c>
      <c r="DA7" s="24">
        <v>80.430000000000007</v>
      </c>
      <c r="DB7" s="24">
        <v>80.05</v>
      </c>
      <c r="DC7" s="24">
        <v>94.45</v>
      </c>
      <c r="DD7" s="24">
        <v>94.58</v>
      </c>
      <c r="DE7" s="24">
        <v>94.56</v>
      </c>
      <c r="DF7" s="24">
        <v>94.75</v>
      </c>
      <c r="DG7" s="24">
        <v>94.92</v>
      </c>
      <c r="DH7" s="24">
        <v>95.82</v>
      </c>
      <c r="DI7" s="24">
        <v>3.74</v>
      </c>
      <c r="DJ7" s="24">
        <v>7.22</v>
      </c>
      <c r="DK7" s="24">
        <v>10.28</v>
      </c>
      <c r="DL7" s="24">
        <v>13.3</v>
      </c>
      <c r="DM7" s="24">
        <v>16.32</v>
      </c>
      <c r="DN7" s="24">
        <v>30.45</v>
      </c>
      <c r="DO7" s="24">
        <v>31.01</v>
      </c>
      <c r="DP7" s="24">
        <v>28.87</v>
      </c>
      <c r="DQ7" s="24">
        <v>31.34</v>
      </c>
      <c r="DR7" s="24">
        <v>32.909999999999997</v>
      </c>
      <c r="DS7" s="24">
        <v>39.74</v>
      </c>
      <c r="DT7" s="24">
        <v>8.3000000000000007</v>
      </c>
      <c r="DU7" s="24">
        <v>8.1999999999999993</v>
      </c>
      <c r="DV7" s="24">
        <v>8.44</v>
      </c>
      <c r="DW7" s="24">
        <v>8.68</v>
      </c>
      <c r="DX7" s="24">
        <v>9.51</v>
      </c>
      <c r="DY7" s="24">
        <v>4.8499999999999996</v>
      </c>
      <c r="DZ7" s="24">
        <v>4.95</v>
      </c>
      <c r="EA7" s="24">
        <v>5.64</v>
      </c>
      <c r="EB7" s="24">
        <v>6.43</v>
      </c>
      <c r="EC7" s="24">
        <v>7.75</v>
      </c>
      <c r="ED7" s="24">
        <v>7.62</v>
      </c>
      <c r="EE7" s="24">
        <v>0.03</v>
      </c>
      <c r="EF7" s="24">
        <v>7.0000000000000007E-2</v>
      </c>
      <c r="EG7" s="24">
        <v>0.1</v>
      </c>
      <c r="EH7" s="24">
        <v>0.02</v>
      </c>
      <c r="EI7" s="24">
        <v>0.06</v>
      </c>
      <c r="EJ7" s="24">
        <v>0.21</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和歌山市企業局</cp:lastModifiedBy>
  <cp:lastPrinted>2024-01-17T00:20:19Z</cp:lastPrinted>
  <dcterms:created xsi:type="dcterms:W3CDTF">2023-12-12T00:49:52Z</dcterms:created>
  <dcterms:modified xsi:type="dcterms:W3CDTF">2024-01-17T00:37:16Z</dcterms:modified>
  <cp:category/>
</cp:coreProperties>
</file>