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k.nishiguchi\Desktop\R3.1.28締切　　　　【通知文等】経営比較分析表の分析等について（依頼）\23白浜町\"/>
    </mc:Choice>
  </mc:AlternateContent>
  <xr:revisionPtr revIDLastSave="0" documentId="13_ncr:1_{C6410BD8-E688-44A7-B90B-16B07C43759D}" xr6:coauthVersionLast="36" xr6:coauthVersionMax="36" xr10:uidLastSave="{00000000-0000-0000-0000-000000000000}"/>
  <workbookProtection workbookAlgorithmName="SHA-512" workbookHashValue="42SHV6xZ3F8ZdVYwn/Xyuq1LaNAXiHL3mx9cOxtkWyDYrQABD+0y4Oz8uWbs6JPSKw7ZDmVAYGK2BB8QueXmFA==" workbookSaltValue="uKlyZhpCzSC5LjIpiHjkT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E85" i="4"/>
  <c r="AT10" i="4"/>
  <c r="AL10" i="4"/>
  <c r="W10" i="4"/>
  <c r="P10" i="4"/>
  <c r="BB8" i="4"/>
  <c r="AT8" i="4"/>
  <c r="AL8" i="4"/>
  <c r="AD8" i="4"/>
  <c r="P8" i="4"/>
  <c r="I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<sst xmlns="http://schemas.openxmlformats.org/spreadsheetml/2006/main" count="233" uniqueCount="117">
  <si>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</si>
  <si>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</si>
  <si>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</si>
  <si>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</si>
  <si>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</si>
  <si>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</si>
  <si>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</si>
  <si>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</si>
  <si>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</si>
  <si>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</si>
  <si>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</si>
  <si>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</si>
  <si>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</si>
  <si>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</si>
  <si>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</si>
  <si>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</si>
  <si>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</si>
  <si>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</si>
  <si>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</si>
  <si>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</si>
  <si>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</si>
  <si>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</si>
  <si>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</si>
  <si>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</si>
  <si>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</si>
  <si>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</si>
  <si>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</si>
  <si>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</si>
  <si>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</si>
  <si>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</si>
  <si>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</si>
  <si>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</si>
  <si>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</si>
  <si>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</si>
  <si>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</si>
  <si>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</si>
  <si>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</si>
  <si>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</si>
  <si>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</si>
  <si>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</si>
  <si>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</si>
  <si>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</si>
  <si>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</si>
  <si>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</si>
  <si>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</si>
  <si>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</si>
  <si>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</si>
  <si>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</si>
  <si>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</si>
  <si>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</si>
  <si>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</si>
  <si>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</si>
  <si>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</si>
  <si>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</si>
  <si>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</si>
  <si>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</si>
  <si>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</si>
  <si>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</si>
  <si>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</si>
  <si>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</si>
  <si>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</si>
  <si>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</si>
  <si>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</si>
  <si>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</si>
  <si>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</si>
  <si>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</si>
  <si>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</si>
  <si>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</si>
  <si>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</si>
  <si>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</si>
  <si>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</si>
  <si>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</si>
  <si>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</si>
  <si>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</si>
  <si>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</si>
  <si>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</si>
  <si>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</si>
  <si>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</si>
  <si>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</si>
  <si>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</si>
  <si>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</si>
  <si>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</si>
  <si>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</si>
  <si>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</si>
  <si>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</si>
  <si>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</si>
  <si>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</si>
  <si>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</si>
  <si>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</si>
  <si>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</si>
  <si>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</si>
  <si>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</si>
  <si>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</si>
  <si>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</si>
  <si>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</si>
  <si>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</si>
  <si>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</si>
  <si>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</si>
  <si>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</si>
  <si>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</si>
  <si>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</si>
  <si>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</si>
  <si>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</si>
  <si>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</si>
  <si>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</si>
  <si>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</si>
  <si>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</si>
  <si>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</si>
  <si>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</si>
  <si>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</si>
  <si>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</si>
  <si>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</si>
  <si>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</si>
  <si>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</si>
  <si>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毎年一般会計からの繰入により収支同額としているが、今年度は繰越工事の関係で比率が100％を大きく超えている。
④企業債残高対給水収益比率
　施設及び管路等の更新に伴い地方債の借入を行ったためH29年度から急増しており、今後も更新事業を予定しているので増加すると予想される。
⑤料金回収率
　令和元年10月1日に料金改定を行ったが、人口減少による給水収益の減少が大きく回収率は微増となっている。
⑥給水原価
　費用削減に努め、類似団体平均値より低くなっているが微増傾向にあると思われる。
⑦施設利用率
　人口減少により給水量が減少しているため、年々減少傾向にある。
⑧有収率
　漏水調査等により有収率の向上に努め、類似団体平均値よりも高くなっている。</t>
    <rPh sb="1" eb="4">
      <t>シュウエキテキ</t>
    </rPh>
    <rPh sb="4" eb="6">
      <t>シュウシ</t>
    </rPh>
    <rPh sb="6" eb="8">
      <t>ヒリツ</t>
    </rPh>
    <rPh sb="10" eb="12">
      <t>マイトシ</t>
    </rPh>
    <rPh sb="12" eb="14">
      <t>イッパン</t>
    </rPh>
    <rPh sb="14" eb="16">
      <t>カイケイ</t>
    </rPh>
    <rPh sb="19" eb="21">
      <t>クリイレ</t>
    </rPh>
    <rPh sb="24" eb="26">
      <t>シュウシ</t>
    </rPh>
    <rPh sb="26" eb="28">
      <t>ドウガク</t>
    </rPh>
    <rPh sb="35" eb="38">
      <t>コンネンド</t>
    </rPh>
    <rPh sb="39" eb="43">
      <t>クリコシコウジ</t>
    </rPh>
    <rPh sb="44" eb="46">
      <t>カンケイ</t>
    </rPh>
    <rPh sb="47" eb="49">
      <t>ヒリツ</t>
    </rPh>
    <rPh sb="55" eb="56">
      <t>オオ</t>
    </rPh>
    <rPh sb="58" eb="59">
      <t>コ</t>
    </rPh>
    <rPh sb="66" eb="68">
      <t>キギョウ</t>
    </rPh>
    <rPh sb="68" eb="69">
      <t>サイ</t>
    </rPh>
    <rPh sb="69" eb="71">
      <t>ザンダカ</t>
    </rPh>
    <rPh sb="71" eb="72">
      <t>タイ</t>
    </rPh>
    <rPh sb="72" eb="74">
      <t>キュウスイ</t>
    </rPh>
    <rPh sb="74" eb="76">
      <t>シュウエキ</t>
    </rPh>
    <rPh sb="76" eb="78">
      <t>ヒリツ</t>
    </rPh>
    <rPh sb="80" eb="82">
      <t>シセツ</t>
    </rPh>
    <rPh sb="82" eb="83">
      <t>オヨ</t>
    </rPh>
    <rPh sb="84" eb="86">
      <t>カンロ</t>
    </rPh>
    <rPh sb="86" eb="87">
      <t>トウ</t>
    </rPh>
    <rPh sb="88" eb="90">
      <t>コウシン</t>
    </rPh>
    <rPh sb="91" eb="92">
      <t>トモナ</t>
    </rPh>
    <rPh sb="93" eb="96">
      <t>チホウサイ</t>
    </rPh>
    <rPh sb="97" eb="99">
      <t>カリイレ</t>
    </rPh>
    <rPh sb="100" eb="101">
      <t>オコナ</t>
    </rPh>
    <rPh sb="108" eb="110">
      <t>ネンド</t>
    </rPh>
    <rPh sb="112" eb="114">
      <t>キュウゾウ</t>
    </rPh>
    <rPh sb="119" eb="121">
      <t>コンゴ</t>
    </rPh>
    <rPh sb="122" eb="124">
      <t>コウシン</t>
    </rPh>
    <rPh sb="124" eb="126">
      <t>ジギョウ</t>
    </rPh>
    <rPh sb="127" eb="129">
      <t>ヨテイ</t>
    </rPh>
    <rPh sb="135" eb="137">
      <t>ゾウカ</t>
    </rPh>
    <rPh sb="140" eb="142">
      <t>ヨソウ</t>
    </rPh>
    <rPh sb="148" eb="150">
      <t>リョウキン</t>
    </rPh>
    <rPh sb="150" eb="152">
      <t>カイシュウ</t>
    </rPh>
    <rPh sb="152" eb="153">
      <t>リツ</t>
    </rPh>
    <rPh sb="155" eb="157">
      <t>レイワ</t>
    </rPh>
    <rPh sb="157" eb="159">
      <t>ガンネン</t>
    </rPh>
    <rPh sb="161" eb="162">
      <t>ガツ</t>
    </rPh>
    <rPh sb="163" eb="164">
      <t>ニチ</t>
    </rPh>
    <rPh sb="165" eb="167">
      <t>リョウキン</t>
    </rPh>
    <rPh sb="167" eb="169">
      <t>カイテイ</t>
    </rPh>
    <rPh sb="170" eb="171">
      <t>オコナ</t>
    </rPh>
    <rPh sb="214" eb="216">
      <t>ヒヨウ</t>
    </rPh>
    <rPh sb="216" eb="218">
      <t>サクゲン</t>
    </rPh>
    <rPh sb="219" eb="220">
      <t>ツト</t>
    </rPh>
    <rPh sb="222" eb="224">
      <t>ルイジ</t>
    </rPh>
    <rPh sb="224" eb="226">
      <t>ダンタイ</t>
    </rPh>
    <rPh sb="226" eb="229">
      <t>ヘイキンチ</t>
    </rPh>
    <rPh sb="231" eb="232">
      <t>ヒク</t>
    </rPh>
    <rPh sb="239" eb="241">
      <t>ビゾウ</t>
    </rPh>
    <rPh sb="241" eb="243">
      <t>ケイコウ</t>
    </rPh>
    <rPh sb="247" eb="248">
      <t>オモ</t>
    </rPh>
    <rPh sb="254" eb="256">
      <t>シセツ</t>
    </rPh>
    <rPh sb="256" eb="258">
      <t>リヨウ</t>
    </rPh>
    <rPh sb="258" eb="259">
      <t>リツ</t>
    </rPh>
    <rPh sb="261" eb="263">
      <t>ジンコウ</t>
    </rPh>
    <rPh sb="263" eb="265">
      <t>ゲンショウ</t>
    </rPh>
    <rPh sb="268" eb="270">
      <t>キュウスイ</t>
    </rPh>
    <rPh sb="270" eb="271">
      <t>リョウ</t>
    </rPh>
    <rPh sb="272" eb="274">
      <t>ゲンショウ</t>
    </rPh>
    <rPh sb="281" eb="283">
      <t>ネンネン</t>
    </rPh>
    <rPh sb="283" eb="285">
      <t>ゲンショウ</t>
    </rPh>
    <rPh sb="285" eb="287">
      <t>ケイコウ</t>
    </rPh>
    <rPh sb="293" eb="296">
      <t>ユウシュウリツ</t>
    </rPh>
    <rPh sb="298" eb="300">
      <t>ロウスイ</t>
    </rPh>
    <rPh sb="300" eb="302">
      <t>チョウサ</t>
    </rPh>
    <rPh sb="302" eb="303">
      <t>トウ</t>
    </rPh>
    <rPh sb="306" eb="309">
      <t>ユウシュウリツ</t>
    </rPh>
    <rPh sb="310" eb="312">
      <t>コウジョウ</t>
    </rPh>
    <rPh sb="313" eb="314">
      <t>ツト</t>
    </rPh>
    <rPh sb="316" eb="323">
      <t>ルイジダンタイヘイキンチ</t>
    </rPh>
    <rPh sb="326" eb="327">
      <t>タカ</t>
    </rPh>
    <phoneticPr fontId="4"/>
  </si>
  <si>
    <t>③管路更新率
近年、管路や施設の更新等を行っていることから類似団体平均値より高くなっている。</t>
    <rPh sb="1" eb="3">
      <t>カンロ</t>
    </rPh>
    <rPh sb="3" eb="5">
      <t>コウシン</t>
    </rPh>
    <rPh sb="5" eb="6">
      <t>リツ</t>
    </rPh>
    <rPh sb="7" eb="9">
      <t>キンネン</t>
    </rPh>
    <rPh sb="10" eb="12">
      <t>カンロ</t>
    </rPh>
    <rPh sb="13" eb="15">
      <t>シセツ</t>
    </rPh>
    <rPh sb="16" eb="18">
      <t>コウシン</t>
    </rPh>
    <rPh sb="18" eb="19">
      <t>トウ</t>
    </rPh>
    <rPh sb="20" eb="21">
      <t>オコナ</t>
    </rPh>
    <rPh sb="29" eb="31">
      <t>ルイジ</t>
    </rPh>
    <rPh sb="31" eb="33">
      <t>ダンタイ</t>
    </rPh>
    <rPh sb="33" eb="36">
      <t>ヘイキンチ</t>
    </rPh>
    <rPh sb="38" eb="39">
      <t>タカ</t>
    </rPh>
    <phoneticPr fontId="4"/>
  </si>
  <si>
    <t>　近年、高齢化及び給水人口の減少に伴い、有収水量が減少している。このため料金収入の確保が厳しく、一般会計からの繰入金に依存しており改善に向けた取組が必要であると思われる。
　また、老朽化している管路や施設等の更新が必要であり、地方債の借入を予定しているが償還金により会計を圧迫すると予想されるため、今後さらに経費の削減に努め、効率的な経営を目指す必要がある。</t>
    <rPh sb="1" eb="3">
      <t>キンネン</t>
    </rPh>
    <rPh sb="4" eb="7">
      <t>コウレイカ</t>
    </rPh>
    <rPh sb="7" eb="8">
      <t>オヨ</t>
    </rPh>
    <rPh sb="9" eb="11">
      <t>キュウスイ</t>
    </rPh>
    <rPh sb="11" eb="13">
      <t>ジンコウ</t>
    </rPh>
    <rPh sb="14" eb="16">
      <t>ゲンショウ</t>
    </rPh>
    <rPh sb="17" eb="18">
      <t>トモナ</t>
    </rPh>
    <rPh sb="20" eb="22">
      <t>ユウシュウ</t>
    </rPh>
    <rPh sb="22" eb="24">
      <t>スイリョウ</t>
    </rPh>
    <rPh sb="25" eb="27">
      <t>ゲンショウ</t>
    </rPh>
    <rPh sb="36" eb="38">
      <t>リョウキン</t>
    </rPh>
    <rPh sb="38" eb="40">
      <t>シュウニュウ</t>
    </rPh>
    <rPh sb="41" eb="43">
      <t>カクホ</t>
    </rPh>
    <rPh sb="44" eb="45">
      <t>キビ</t>
    </rPh>
    <rPh sb="48" eb="50">
      <t>イッパン</t>
    </rPh>
    <rPh sb="50" eb="52">
      <t>カイケイ</t>
    </rPh>
    <rPh sb="55" eb="57">
      <t>クリイレ</t>
    </rPh>
    <rPh sb="57" eb="58">
      <t>キン</t>
    </rPh>
    <rPh sb="59" eb="61">
      <t>イゾン</t>
    </rPh>
    <rPh sb="65" eb="67">
      <t>カイゼン</t>
    </rPh>
    <rPh sb="68" eb="69">
      <t>ム</t>
    </rPh>
    <rPh sb="71" eb="73">
      <t>トリクミ</t>
    </rPh>
    <rPh sb="74" eb="76">
      <t>ヒツヨウ</t>
    </rPh>
    <rPh sb="80" eb="81">
      <t>オモ</t>
    </rPh>
    <rPh sb="90" eb="93">
      <t>ロウキュウカ</t>
    </rPh>
    <rPh sb="97" eb="99">
      <t>カンロ</t>
    </rPh>
    <rPh sb="100" eb="102">
      <t>シセツ</t>
    </rPh>
    <rPh sb="102" eb="103">
      <t>トウ</t>
    </rPh>
    <rPh sb="104" eb="106">
      <t>コウシン</t>
    </rPh>
    <rPh sb="107" eb="109">
      <t>ヒツヨウ</t>
    </rPh>
    <rPh sb="113" eb="116">
      <t>チホウサイ</t>
    </rPh>
    <rPh sb="117" eb="119">
      <t>カリイレ</t>
    </rPh>
    <rPh sb="120" eb="122">
      <t>ヨテイ</t>
    </rPh>
    <rPh sb="127" eb="130">
      <t>ショウカンキン</t>
    </rPh>
    <rPh sb="133" eb="135">
      <t>カイケイ</t>
    </rPh>
    <rPh sb="136" eb="138">
      <t>アッパク</t>
    </rPh>
    <rPh sb="141" eb="143">
      <t>ヨソウ</t>
    </rPh>
    <rPh sb="149" eb="151">
      <t>コンゴ</t>
    </rPh>
    <rPh sb="154" eb="156">
      <t>ケイヒ</t>
    </rPh>
    <rPh sb="157" eb="159">
      <t>サクゲン</t>
    </rPh>
    <rPh sb="160" eb="161">
      <t>ツト</t>
    </rPh>
    <rPh sb="163" eb="166">
      <t>コウリツテキ</t>
    </rPh>
    <rPh sb="167" eb="169">
      <t>ケイエイ</t>
    </rPh>
    <rPh sb="170" eb="172">
      <t>メザ</t>
    </rPh>
    <rPh sb="173" eb="1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</si>
</sst>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2.72</c:v>
                </c:pt>
                <c:pt idx="2">
                  <c:v>1.82</c:v>
                </c:pt>
                <c:pt idx="3">
                  <c:v>2.04</c:v>
                </c:pt>
                <c:pt idx="4">
                  <c:v>1.1100000000000001</c:v>
                </c:pt>
              </c:numCache>
            </c:numRef>
          </c:val>
          <c:extLst>
            <c:ext xmlns:c16="http://schemas.microsoft.com/office/drawing/2014/chart" uri="{C3380CC4-5D6E-409C-BE32-E72D297353CC}">
              <c16:uniqueId val="{00000000-CD4E-4277-B881-E6CB44C1EC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D4E-4277-B881-E6CB44C1EC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55.38</c:v>
                </c:pt>
                <c:pt idx="1">
                  <c:v>53.16</c:v>
                </c:pt>
                <c:pt idx="2">
                  <c:v>52.7</c:v>
                </c:pt>
                <c:pt idx="3">
                  <c:v>49.82</c:v>
                </c:pt>
                <c:pt idx="4">
                  <c:v>45.86</c:v>
                </c:pt>
              </c:numCache>
            </c:numRef>
          </c:val>
          <c:extLst>
            <c:ext xmlns:c16="http://schemas.microsoft.com/office/drawing/2014/chart" uri="{C3380CC4-5D6E-409C-BE32-E72D297353CC}">
              <c16:uniqueId val="{00000000-A5D8-4834-BE12-1244A37657E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5D8-4834-BE12-1244A37657E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93.91</c:v>
                </c:pt>
                <c:pt idx="1">
                  <c:v>97.12</c:v>
                </c:pt>
                <c:pt idx="2">
                  <c:v>94.83</c:v>
                </c:pt>
                <c:pt idx="3">
                  <c:v>94.17</c:v>
                </c:pt>
                <c:pt idx="4">
                  <c:v>94.81</c:v>
                </c:pt>
              </c:numCache>
            </c:numRef>
          </c:val>
          <c:extLst>
            <c:ext xmlns:c16="http://schemas.microsoft.com/office/drawing/2014/chart" uri="{C3380CC4-5D6E-409C-BE32-E72D297353CC}">
              <c16:uniqueId val="{00000000-9180-43FE-A636-0D22F0C6FA6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9180-43FE-A636-0D22F0C6FA6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94.97</c:v>
                </c:pt>
                <c:pt idx="1">
                  <c:v>106.04</c:v>
                </c:pt>
                <c:pt idx="2">
                  <c:v>100.24</c:v>
                </c:pt>
                <c:pt idx="3">
                  <c:v>98.28</c:v>
                </c:pt>
                <c:pt idx="4">
                  <c:v>111.02</c:v>
                </c:pt>
              </c:numCache>
            </c:numRef>
          </c:val>
          <c:extLst>
            <c:ext xmlns:c16="http://schemas.microsoft.com/office/drawing/2014/chart" uri="{C3380CC4-5D6E-409C-BE32-E72D297353CC}">
              <c16:uniqueId val="{00000000-D21F-48E1-881F-51736234135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D21F-48E1-881F-51736234135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8-421C-84E3-4AFB5A8CE6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8-421C-84E3-4AFB5A8CE6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F-41CD-B0B5-DA7EBEDCDD2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F-41CD-B0B5-DA7EBEDCDD2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A-477A-992F-39359814446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A-477A-992F-39359814446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4-4ECF-83C1-CE406EF5FC5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4-4ECF-83C1-CE406EF5FC5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214.9</c:v>
                </c:pt>
                <c:pt idx="1">
                  <c:v>203.05</c:v>
                </c:pt>
                <c:pt idx="2">
                  <c:v>854.52</c:v>
                </c:pt>
                <c:pt idx="3">
                  <c:v>1252.6400000000001</c:v>
                </c:pt>
                <c:pt idx="4">
                  <c:v>1407.72</c:v>
                </c:pt>
              </c:numCache>
            </c:numRef>
          </c:val>
          <c:extLst>
            <c:ext xmlns:c16="http://schemas.microsoft.com/office/drawing/2014/chart" uri="{C3380CC4-5D6E-409C-BE32-E72D297353CC}">
              <c16:uniqueId val="{00000000-7BE6-470B-B476-DD55ABA201E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7BE6-470B-B476-DD55ABA201E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37.79</c:v>
                </c:pt>
                <c:pt idx="1">
                  <c:v>36.81</c:v>
                </c:pt>
                <c:pt idx="2">
                  <c:v>37.42</c:v>
                </c:pt>
                <c:pt idx="3">
                  <c:v>32.26</c:v>
                </c:pt>
                <c:pt idx="4">
                  <c:v>34.979999999999997</c:v>
                </c:pt>
              </c:numCache>
            </c:numRef>
          </c:val>
          <c:extLst>
            <c:ext xmlns:c16="http://schemas.microsoft.com/office/drawing/2014/chart" uri="{C3380CC4-5D6E-409C-BE32-E72D297353CC}">
              <c16:uniqueId val="{00000000-5D37-416D-BC4C-A6F3B2F2D95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5D37-416D-BC4C-A6F3B2F2D95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218.1</c:v>
                </c:pt>
                <c:pt idx="1">
                  <c:v>222.68</c:v>
                </c:pt>
                <c:pt idx="2">
                  <c:v>224.29</c:v>
                </c:pt>
                <c:pt idx="3">
                  <c:v>264.85000000000002</c:v>
                </c:pt>
                <c:pt idx="4">
                  <c:v>265.38</c:v>
                </c:pt>
              </c:numCache>
            </c:numRef>
          </c:val>
          <c:extLst>
            <c:ext xmlns:c16="http://schemas.microsoft.com/office/drawing/2014/chart" uri="{C3380CC4-5D6E-409C-BE32-E72D297353CC}">
              <c16:uniqueId val="{00000000-7E50-4D3E-95D7-64968D3421C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E50-4D3E-95D7-64968D3421C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V13" sqref="V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白浜町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21282</v>
      </c>
      <c r="AM8" s="67"/>
      <c r="AN8" s="67"/>
      <c r="AO8" s="67"/>
      <c r="AP8" s="67"/>
      <c r="AQ8" s="67"/>
      <c r="AR8" s="67"/>
      <c r="AS8" s="67"/>
      <c r="AT8" s="66">
        <f>データ!$S$6</f>
        <v>200.98</v>
      </c>
      <c r="AU8" s="66"/>
      <c r="AV8" s="66"/>
      <c r="AW8" s="66"/>
      <c r="AX8" s="66"/>
      <c r="AY8" s="66"/>
      <c r="AZ8" s="66"/>
      <c r="BA8" s="66"/>
      <c r="BB8" s="66">
        <f>データ!$T$6</f>
        <v>105.89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4.32</v>
      </c>
      <c r="Q10" s="66"/>
      <c r="R10" s="66"/>
      <c r="S10" s="66"/>
      <c r="T10" s="66"/>
      <c r="U10" s="66"/>
      <c r="V10" s="66"/>
      <c r="W10" s="67">
        <f>データ!$Q$6</f>
        <v>1529</v>
      </c>
      <c r="X10" s="67"/>
      <c r="Y10" s="67"/>
      <c r="Z10" s="67"/>
      <c r="AA10" s="67"/>
      <c r="AB10" s="67"/>
      <c r="AC10" s="67"/>
      <c r="AD10" s="2"/>
      <c r="AE10" s="2"/>
      <c r="AF10" s="2"/>
      <c r="AG10" s="2"/>
      <c r="AH10" s="2"/>
      <c r="AI10" s="2"/>
      <c r="AJ10" s="2"/>
      <c r="AK10" s="2"/>
      <c r="AL10" s="67">
        <f>データ!$U$6</f>
        <v>914</v>
      </c>
      <c r="AM10" s="67"/>
      <c r="AN10" s="67"/>
      <c r="AO10" s="67"/>
      <c r="AP10" s="67"/>
      <c r="AQ10" s="67"/>
      <c r="AR10" s="67"/>
      <c r="AS10" s="67"/>
      <c r="AT10" s="66">
        <f>データ!$V$6</f>
        <v>17.54</v>
      </c>
      <c r="AU10" s="66"/>
      <c r="AV10" s="66"/>
      <c r="AW10" s="66"/>
      <c r="AX10" s="66"/>
      <c r="AY10" s="66"/>
      <c r="AZ10" s="66"/>
      <c r="BA10" s="66"/>
      <c r="BB10" s="66">
        <f>データ!$W$6</f>
        <v>52.11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Juy3vXhggRq/GbtleAADOZx/XfUG/ueGkKwJqlhWOn06q7Q9dNgLViOfqSCaFihQLB5wBAquS9HDcs04X7n7/Q==" saltValue="lcKFPiR4H5P4swqEhD3j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304018</v>
      </c>
      <c r="D6" s="34">
        <f t="shared" si="3"/>
        <v>47</v>
      </c>
      <c r="E6" s="34">
        <f t="shared" si="3"/>
        <v>1</v>
      </c>
      <c r="F6" s="34">
        <f t="shared" si="3"/>
        <v>0</v>
      </c>
      <c r="G6" s="34">
        <f t="shared" si="3"/>
        <v>0</v>
      </c>
      <c r="H6" s="34" t="str">
        <f t="shared" si="3"/>
        <v>和歌山県　白浜町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4.32</v>
      </c>
      <c r="Q6" s="35">
        <f t="shared" si="3"/>
        <v>1529</v>
      </c>
      <c r="R6" s="35">
        <f t="shared" si="3"/>
        <v>21282</v>
      </c>
      <c r="S6" s="35">
        <f t="shared" si="3"/>
        <v>200.98</v>
      </c>
      <c r="T6" s="35">
        <f t="shared" si="3"/>
        <v>105.89</v>
      </c>
      <c r="U6" s="35">
        <f t="shared" si="3"/>
        <v>914</v>
      </c>
      <c r="V6" s="35">
        <f t="shared" si="3"/>
        <v>17.54</v>
      </c>
      <c r="W6" s="35">
        <f t="shared" si="3"/>
        <v>52.11</v>
      </c>
      <c r="X6" s="36">
        <f>IF(X7="",NA(),X7)</f>
        <v>94.97</v>
      </c>
      <c r="Y6" s="36">
        <f t="shared" ref="Y6:AG6" si="4">IF(Y7="",NA(),Y7)</f>
        <v>106.04</v>
      </c>
      <c r="Z6" s="36">
        <f t="shared" si="4"/>
        <v>100.24</v>
      </c>
      <c r="AA6" s="36">
        <f t="shared" si="4"/>
        <v>98.28</v>
      </c>
      <c r="AB6" s="36">
        <f t="shared" si="4"/>
        <v>111.02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214.9</v>
      </c>
      <c r="BF6" s="36">
        <f t="shared" ref="BF6:BN6" si="7">IF(BF7="",NA(),BF7)</f>
        <v>203.05</v>
      </c>
      <c r="BG6" s="36">
        <f t="shared" si="7"/>
        <v>854.52</v>
      </c>
      <c r="BH6" s="36">
        <f t="shared" si="7"/>
        <v>1252.6400000000001</v>
      </c>
      <c r="BI6" s="36">
        <f t="shared" si="7"/>
        <v>1407.72</v>
      </c>
      <c r="BJ6" s="36">
        <f t="shared" si="7"/>
        <v>1510.14</v>
      </c>
      <c r="BK6" s="36">
        <f t="shared" si="7"/>
        <v>1595.62</v>
      </c>
      <c r="BL6" s="36">
        <f t="shared" si="7"/>
        <v>1302.33</v>
      </c>
      <c r="BM6" s="36">
        <f t="shared" si="7"/>
        <v>1274.21</v>
      </c>
      <c r="BN6" s="36">
        <f t="shared" si="7"/>
        <v>1183.92</v>
      </c>
      <c r="BO6" s="35" t="str">
        <f>IF(BO7="","",IF(BO7="-","【-】","【"&amp;SUBSTITUTE(TEXT(BO7,"#,##0.00"),"-","△")&amp;"】"))</f>
        <v>【1,084.05】</v>
      </c>
      <c r="BP6" s="36">
        <f>IF(BP7="",NA(),BP7)</f>
        <v>37.79</v>
      </c>
      <c r="BQ6" s="36">
        <f t="shared" ref="BQ6:BY6" si="8">IF(BQ7="",NA(),BQ7)</f>
        <v>36.81</v>
      </c>
      <c r="BR6" s="36">
        <f t="shared" si="8"/>
        <v>37.42</v>
      </c>
      <c r="BS6" s="36">
        <f t="shared" si="8"/>
        <v>32.26</v>
      </c>
      <c r="BT6" s="36">
        <f t="shared" si="8"/>
        <v>34.979999999999997</v>
      </c>
      <c r="BU6" s="36">
        <f t="shared" si="8"/>
        <v>22.67</v>
      </c>
      <c r="BV6" s="36">
        <f t="shared" si="8"/>
        <v>37.92</v>
      </c>
      <c r="BW6" s="36">
        <f t="shared" si="8"/>
        <v>40.89</v>
      </c>
      <c r="BX6" s="36">
        <f t="shared" si="8"/>
        <v>41.25</v>
      </c>
      <c r="BY6" s="36">
        <f t="shared" si="8"/>
        <v>42.5</v>
      </c>
      <c r="BZ6" s="35" t="str">
        <f>IF(BZ7="","",IF(BZ7="-","【-】","【"&amp;SUBSTITUTE(TEXT(BZ7,"#,##0.00"),"-","△")&amp;"】"))</f>
        <v>【53.46】</v>
      </c>
      <c r="CA6" s="36">
        <f>IF(CA7="",NA(),CA7)</f>
        <v>218.1</v>
      </c>
      <c r="CB6" s="36">
        <f t="shared" ref="CB6:CJ6" si="9">IF(CB7="",NA(),CB7)</f>
        <v>222.68</v>
      </c>
      <c r="CC6" s="36">
        <f t="shared" si="9"/>
        <v>224.29</v>
      </c>
      <c r="CD6" s="36">
        <f t="shared" si="9"/>
        <v>264.85000000000002</v>
      </c>
      <c r="CE6" s="36">
        <f t="shared" si="9"/>
        <v>265.38</v>
      </c>
      <c r="CF6" s="36">
        <f t="shared" si="9"/>
        <v>789.62</v>
      </c>
      <c r="CG6" s="36">
        <f t="shared" si="9"/>
        <v>423.18</v>
      </c>
      <c r="CH6" s="36">
        <f t="shared" si="9"/>
        <v>383.2</v>
      </c>
      <c r="CI6" s="36">
        <f t="shared" si="9"/>
        <v>383.25</v>
      </c>
      <c r="CJ6" s="36">
        <f t="shared" si="9"/>
        <v>377.72</v>
      </c>
      <c r="CK6" s="35" t="str">
        <f>IF(CK7="","",IF(CK7="-","【-】","【"&amp;SUBSTITUTE(TEXT(CK7,"#,##0.00"),"-","△")&amp;"】"))</f>
        <v>【300.47】</v>
      </c>
      <c r="CL6" s="36">
        <f>IF(CL7="",NA(),CL7)</f>
        <v>55.38</v>
      </c>
      <c r="CM6" s="36">
        <f t="shared" ref="CM6:CU6" si="10">IF(CM7="",NA(),CM7)</f>
        <v>53.16</v>
      </c>
      <c r="CN6" s="36">
        <f t="shared" si="10"/>
        <v>52.7</v>
      </c>
      <c r="CO6" s="36">
        <f t="shared" si="10"/>
        <v>49.82</v>
      </c>
      <c r="CP6" s="36">
        <f t="shared" si="10"/>
        <v>45.86</v>
      </c>
      <c r="CQ6" s="36">
        <f t="shared" si="10"/>
        <v>48.7</v>
      </c>
      <c r="CR6" s="36">
        <f t="shared" si="10"/>
        <v>46.9</v>
      </c>
      <c r="CS6" s="36">
        <f t="shared" si="10"/>
        <v>47.95</v>
      </c>
      <c r="CT6" s="36">
        <f t="shared" si="10"/>
        <v>48.26</v>
      </c>
      <c r="CU6" s="36">
        <f t="shared" si="10"/>
        <v>48.01</v>
      </c>
      <c r="CV6" s="35" t="str">
        <f>IF(CV7="","",IF(CV7="-","【-】","【"&amp;SUBSTITUTE(TEXT(CV7,"#,##0.00"),"-","△")&amp;"】"))</f>
        <v>【54.90】</v>
      </c>
      <c r="CW6" s="36">
        <f>IF(CW7="",NA(),CW7)</f>
        <v>93.91</v>
      </c>
      <c r="CX6" s="36">
        <f t="shared" ref="CX6:DF6" si="11">IF(CX7="",NA(),CX7)</f>
        <v>97.12</v>
      </c>
      <c r="CY6" s="36">
        <f t="shared" si="11"/>
        <v>94.83</v>
      </c>
      <c r="CZ6" s="36">
        <f t="shared" si="11"/>
        <v>94.17</v>
      </c>
      <c r="DA6" s="36">
        <f t="shared" si="11"/>
        <v>94.81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0.32</v>
      </c>
      <c r="EE6" s="36">
        <f t="shared" ref="EE6:EM6" si="14">IF(EE7="",NA(),EE7)</f>
        <v>2.72</v>
      </c>
      <c r="EF6" s="36">
        <f t="shared" si="14"/>
        <v>1.82</v>
      </c>
      <c r="EG6" s="36">
        <f t="shared" si="14"/>
        <v>2.04</v>
      </c>
      <c r="EH6" s="36">
        <f t="shared" si="14"/>
        <v>1.1100000000000001</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304018</v>
      </c>
      <c r="D7" s="38">
        <v>47</v>
      </c>
      <c r="E7" s="38">
        <v>1</v>
      </c>
      <c r="F7" s="38">
        <v>0</v>
      </c>
      <c r="G7" s="38">
        <v>0</v>
      </c>
      <c r="H7" s="38" t="s">
        <v>96</v>
      </c>
      <c r="I7" s="38" t="s">
        <v>97</v>
      </c>
      <c r="J7" s="38" t="s">
        <v>98</v>
      </c>
      <c r="K7" s="38" t="s">
        <v>99</v>
      </c>
      <c r="L7" s="38" t="s">
        <v>100</v>
      </c>
      <c r="M7" s="38" t="s">
        <v>101</v>
      </c>
      <c r="N7" s="39" t="s">
        <v>102</v>
      </c>
      <c r="O7" s="39" t="s">
        <v>103</v>
      </c>
      <c r="P7" s="39">
        <v>4.32</v>
      </c>
      <c r="Q7" s="39">
        <v>1529</v>
      </c>
      <c r="R7" s="39">
        <v>21282</v>
      </c>
      <c r="S7" s="39">
        <v>200.98</v>
      </c>
      <c r="T7" s="39">
        <v>105.89</v>
      </c>
      <c r="U7" s="39">
        <v>914</v>
      </c>
      <c r="V7" s="39">
        <v>17.54</v>
      </c>
      <c r="W7" s="39">
        <v>52.11</v>
      </c>
      <c r="X7" s="39">
        <v>94.97</v>
      </c>
      <c r="Y7" s="39">
        <v>106.04</v>
      </c>
      <c r="Z7" s="39">
        <v>100.24</v>
      </c>
      <c r="AA7" s="39">
        <v>98.28</v>
      </c>
      <c r="AB7" s="39">
        <v>111.02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214.9</v>
      </c>
      <c r="BF7" s="39">
        <v>203.05</v>
      </c>
      <c r="BG7" s="39">
        <v>854.52</v>
      </c>
      <c r="BH7" s="39">
        <v>1252.6400000000001</v>
      </c>
      <c r="BI7" s="39">
        <v>1407.72</v>
      </c>
      <c r="BJ7" s="39">
        <v>1510.14</v>
      </c>
      <c r="BK7" s="39">
        <v>1595.62</v>
      </c>
      <c r="BL7" s="39">
        <v>1302.33</v>
      </c>
      <c r="BM7" s="39">
        <v>1274.21</v>
      </c>
      <c r="BN7" s="39">
        <v>1183.92</v>
      </c>
      <c r="BO7" s="39">
        <v>1084.05</v>
      </c>
      <c r="BP7" s="39">
        <v>37.79</v>
      </c>
      <c r="BQ7" s="39">
        <v>36.81</v>
      </c>
      <c r="BR7" s="39">
        <v>37.42</v>
      </c>
      <c r="BS7" s="39">
        <v>32.26</v>
      </c>
      <c r="BT7" s="39">
        <v>34.979999999999997</v>
      </c>
      <c r="BU7" s="39">
        <v>22.67</v>
      </c>
      <c r="BV7" s="39">
        <v>37.92</v>
      </c>
      <c r="BW7" s="39">
        <v>40.89</v>
      </c>
      <c r="BX7" s="39">
        <v>41.25</v>
      </c>
      <c r="BY7" s="39">
        <v>42.5</v>
      </c>
      <c r="BZ7" s="39">
        <v>53.46</v>
      </c>
      <c r="CA7" s="39">
        <v>218.1</v>
      </c>
      <c r="CB7" s="39">
        <v>222.68</v>
      </c>
      <c r="CC7" s="39">
        <v>224.29</v>
      </c>
      <c r="CD7" s="39">
        <v>264.85000000000002</v>
      </c>
      <c r="CE7" s="39">
        <v>265.38</v>
      </c>
      <c r="CF7" s="39">
        <v>789.62</v>
      </c>
      <c r="CG7" s="39">
        <v>423.18</v>
      </c>
      <c r="CH7" s="39">
        <v>383.2</v>
      </c>
      <c r="CI7" s="39">
        <v>383.25</v>
      </c>
      <c r="CJ7" s="39">
        <v>377.72</v>
      </c>
      <c r="CK7" s="39">
        <v>300.47000000000003</v>
      </c>
      <c r="CL7" s="39">
        <v>55.38</v>
      </c>
      <c r="CM7" s="39">
        <v>53.16</v>
      </c>
      <c r="CN7" s="39">
        <v>52.7</v>
      </c>
      <c r="CO7" s="39">
        <v>49.82</v>
      </c>
      <c r="CP7" s="39">
        <v>45.86</v>
      </c>
      <c r="CQ7" s="39">
        <v>48.7</v>
      </c>
      <c r="CR7" s="39">
        <v>46.9</v>
      </c>
      <c r="CS7" s="39">
        <v>47.95</v>
      </c>
      <c r="CT7" s="39">
        <v>48.26</v>
      </c>
      <c r="CU7" s="39">
        <v>48.01</v>
      </c>
      <c r="CV7" s="39">
        <v>54.9</v>
      </c>
      <c r="CW7" s="39">
        <v>93.91</v>
      </c>
      <c r="CX7" s="39">
        <v>97.12</v>
      </c>
      <c r="CY7" s="39">
        <v>94.83</v>
      </c>
      <c r="CZ7" s="39">
        <v>94.17</v>
      </c>
      <c r="DA7" s="39">
        <v>94.81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0.32</v>
      </c>
      <c r="EE7" s="39">
        <v>2.72</v>
      </c>
      <c r="EF7" s="39">
        <v>1.82</v>
      </c>
      <c r="EG7" s="39">
        <v>2.04</v>
      </c>
      <c r="EH7" s="39">
        <v>1.1100000000000001</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2021-01-26T02:51:25Z</cp:lastPrinted>
  <dcterms:created xsi:type="dcterms:W3CDTF">2020-12-04T02:21:32Z</dcterms:created>
  <dcterms:modified xsi:type="dcterms:W3CDTF">2021-01-26T02:52:29Z</dcterms:modified>
  <cp:category/>
</cp:coreProperties>
</file>