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1 みなべ町\"/>
    </mc:Choice>
  </mc:AlternateContent>
  <workbookProtection workbookAlgorithmName="SHA-512" workbookHashValue="Km1CN3YsMx4nBo6lAMwD4V3VRJApSZCONfP4s7BM7CY2p5MMLR4Wzltb9xNzHrb7c63F7xlqazNgNBSa37oRfQ==" workbookSaltValue="hdlbgMTOWFuQNLeuTLjU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P10" i="4"/>
  <c r="I10" i="4"/>
  <c r="W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<sst xmlns="http://schemas.openxmlformats.org/spreadsheetml/2006/main" count="236" uniqueCount="119">
  <si>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</si>
  <si>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</si>
  <si>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</si>
  <si>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</si>
  <si>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</si>
  <si>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</si>
  <si>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</si>
  <si>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</si>
  <si>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</si>
  <si>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</si>
  <si>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</si>
  <si>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</si>
  <si>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</si>
  <si>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</si>
  <si>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</si>
  <si>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</si>
  <si>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</si>
  <si>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</si>
  <si>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</si>
  <si>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</si>
  <si>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</si>
  <si>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</si>
  <si>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</si>
  <si>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</si>
  <si>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</si>
  <si>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</si>
  <si>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</si>
  <si>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</si>
  <si>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</si>
  <si>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</si>
  <si>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</si>
  <si>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</si>
  <si>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</si>
  <si>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</si>
  <si>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</si>
  <si>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</si>
  <si>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</si>
  <si>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</si>
  <si>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</si>
  <si>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</si>
  <si>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</si>
  <si>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</si>
  <si>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</si>
  <si>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</si>
  <si>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</si>
  <si>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</si>
  <si>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</si>
  <si>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</si>
  <si>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</si>
  <si>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</si>
  <si>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</si>
  <si>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</si>
  <si>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</si>
  <si>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</si>
  <si>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</si>
  <si>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</si>
  <si>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</si>
  <si>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</si>
  <si>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</si>
  <si>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</si>
  <si>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</si>
  <si>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</si>
  <si>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</si>
  <si>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</si>
  <si>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</si>
  <si>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</si>
  <si>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</si>
  <si>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</si>
  <si>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</si>
  <si>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</si>
  <si>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</si>
  <si>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</si>
  <si>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</si>
  <si>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</si>
  <si>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</si>
  <si>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</si>
  <si>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</si>
  <si>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</si>
  <si>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</si>
  <si>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</si>
  <si>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</si>
  <si>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</si>
  <si>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</si>
  <si>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</si>
  <si>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</si>
  <si>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</si>
  <si>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</si>
  <si>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</si>
  <si>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</si>
  <si>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</si>
  <si>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</si>
  <si>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</si>
  <si>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</si>
  <si>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</si>
  <si>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</si>
  <si>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</si>
  <si>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</si>
  <si>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</si>
  <si>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</si>
  <si>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</si>
  <si>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</si>
  <si>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</si>
  <si>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</si>
  <si>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</si>
  <si>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</si>
  <si>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</si>
  <si>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</si>
  <si>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</si>
  <si>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</si>
  <si>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</si>
  <si>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</si>
  <si>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</si>
  <si>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</si>
  <si>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</si>
  <si>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</si>
  <si>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</si>
  <si>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①収益的収支比率として、単年度の収支が赤字となっている要因として整備区域の拡大に伴う建設費に係る地方債の償還金が増加であり、一般会計からの繰入金に依存している状況です。　　　　　　　　⑤経費回収率⑥汚水処理原価については、維持管理費、汚水処理費の削減の観点から、農業集落排水５地区を接続することにより、使用料収入の増加が考えられるが、一般家庭での接続率の向上と、公共下水道区域となることにより事業所排水を受け入れすることが可能となるので訪問により接続の啓発を行い、使用料収入の増につなげたいと考えています。ただ、流入汚水量が増加すれば脱水汚泥量が増加し、処分費用などが増加傾向になるが、みなべ町内に建設の汚泥堆肥化施設が今年度より稼働しているので、運搬費等が軽減され、維持管理費用が削減される傾向にある。　　　　　　　　　　　　　　　　⑦施設利用率について、整備区域が広がり更なる接続率の向上が課題となっています。　　　　　　　　平成３０年度までに５地区すべての編入が完了しました。それに伴い、編入した５地区の排水及び事業所用排水の接続が可能となり、接続率、水洗化率の向上を図る取り組みを行い、経営の健全化を図りたいと考えています。</t>
    <rPh sb="1" eb="4">
      <t>シュウエキテキ</t>
    </rPh>
    <rPh sb="4" eb="6">
      <t>シュウシ</t>
    </rPh>
    <rPh sb="6" eb="8">
      <t>ヒリツ</t>
    </rPh>
    <rPh sb="12" eb="15">
      <t>タンネンド</t>
    </rPh>
    <rPh sb="16" eb="18">
      <t>シュウシ</t>
    </rPh>
    <rPh sb="19" eb="21">
      <t>アカジ</t>
    </rPh>
    <rPh sb="27" eb="29">
      <t>ヨウイン</t>
    </rPh>
    <rPh sb="32" eb="34">
      <t>セイビ</t>
    </rPh>
    <rPh sb="34" eb="36">
      <t>クイキ</t>
    </rPh>
    <rPh sb="37" eb="39">
      <t>カクダイ</t>
    </rPh>
    <rPh sb="40" eb="41">
      <t>トモナ</t>
    </rPh>
    <rPh sb="42" eb="45">
      <t>ケンセツヒ</t>
    </rPh>
    <rPh sb="46" eb="47">
      <t>カカ</t>
    </rPh>
    <rPh sb="48" eb="51">
      <t>チホウサイ</t>
    </rPh>
    <rPh sb="52" eb="54">
      <t>ショウカン</t>
    </rPh>
    <rPh sb="54" eb="55">
      <t>キン</t>
    </rPh>
    <rPh sb="56" eb="58">
      <t>ゾウカ</t>
    </rPh>
    <rPh sb="62" eb="64">
      <t>イッパン</t>
    </rPh>
    <rPh sb="64" eb="66">
      <t>カイケイ</t>
    </rPh>
    <rPh sb="69" eb="71">
      <t>クリイレ</t>
    </rPh>
    <rPh sb="71" eb="72">
      <t>キン</t>
    </rPh>
    <rPh sb="73" eb="75">
      <t>イゾン</t>
    </rPh>
    <rPh sb="79" eb="81">
      <t>ジョウキョウ</t>
    </rPh>
    <rPh sb="93" eb="95">
      <t>ケイヒ</t>
    </rPh>
    <rPh sb="95" eb="97">
      <t>カイシュウ</t>
    </rPh>
    <rPh sb="97" eb="98">
      <t>リツ</t>
    </rPh>
    <rPh sb="99" eb="101">
      <t>オスイ</t>
    </rPh>
    <rPh sb="101" eb="103">
      <t>ショリ</t>
    </rPh>
    <rPh sb="103" eb="105">
      <t>ゲンカ</t>
    </rPh>
    <rPh sb="111" eb="113">
      <t>イジ</t>
    </rPh>
    <rPh sb="113" eb="115">
      <t>カンリ</t>
    </rPh>
    <rPh sb="115" eb="116">
      <t>ヒ</t>
    </rPh>
    <rPh sb="117" eb="119">
      <t>オスイ</t>
    </rPh>
    <rPh sb="119" eb="121">
      <t>ショリ</t>
    </rPh>
    <rPh sb="121" eb="122">
      <t>ヒ</t>
    </rPh>
    <rPh sb="123" eb="125">
      <t>サクゲン</t>
    </rPh>
    <rPh sb="126" eb="128">
      <t>カンテン</t>
    </rPh>
    <rPh sb="131" eb="133">
      <t>ノウギョウ</t>
    </rPh>
    <rPh sb="133" eb="135">
      <t>シュウラク</t>
    </rPh>
    <rPh sb="135" eb="137">
      <t>ハイスイ</t>
    </rPh>
    <rPh sb="138" eb="140">
      <t>チク</t>
    </rPh>
    <rPh sb="141" eb="143">
      <t>セツゾク</t>
    </rPh>
    <rPh sb="151" eb="154">
      <t>シヨウリョウ</t>
    </rPh>
    <rPh sb="154" eb="156">
      <t>シュウニュウ</t>
    </rPh>
    <rPh sb="157" eb="159">
      <t>ゾウカ</t>
    </rPh>
    <rPh sb="160" eb="161">
      <t>カンガ</t>
    </rPh>
    <rPh sb="167" eb="169">
      <t>イッパン</t>
    </rPh>
    <rPh sb="169" eb="171">
      <t>カテイ</t>
    </rPh>
    <rPh sb="173" eb="175">
      <t>セツゾク</t>
    </rPh>
    <rPh sb="175" eb="176">
      <t>リツ</t>
    </rPh>
    <rPh sb="177" eb="179">
      <t>コウジョウ</t>
    </rPh>
    <rPh sb="181" eb="183">
      <t>コウキョウ</t>
    </rPh>
    <rPh sb="183" eb="186">
      <t>ゲスイドウ</t>
    </rPh>
    <rPh sb="186" eb="188">
      <t>クイキ</t>
    </rPh>
    <rPh sb="196" eb="199">
      <t>ジギョウショ</t>
    </rPh>
    <rPh sb="199" eb="201">
      <t>ハイスイ</t>
    </rPh>
    <rPh sb="202" eb="203">
      <t>ウ</t>
    </rPh>
    <rPh sb="204" eb="205">
      <t>イ</t>
    </rPh>
    <rPh sb="211" eb="213">
      <t>カノウ</t>
    </rPh>
    <rPh sb="218" eb="220">
      <t>ホウモン</t>
    </rPh>
    <rPh sb="223" eb="225">
      <t>セツゾク</t>
    </rPh>
    <rPh sb="226" eb="228">
      <t>ケイハツ</t>
    </rPh>
    <rPh sb="229" eb="230">
      <t>オコナ</t>
    </rPh>
    <rPh sb="232" eb="235">
      <t>シヨウリョウ</t>
    </rPh>
    <rPh sb="235" eb="237">
      <t>シュウニュウ</t>
    </rPh>
    <rPh sb="238" eb="239">
      <t>ゾウ</t>
    </rPh>
    <rPh sb="246" eb="247">
      <t>カンガ</t>
    </rPh>
    <rPh sb="256" eb="258">
      <t>リュウニュウ</t>
    </rPh>
    <rPh sb="258" eb="260">
      <t>オスイ</t>
    </rPh>
    <rPh sb="260" eb="261">
      <t>リョウ</t>
    </rPh>
    <rPh sb="262" eb="264">
      <t>ゾウカ</t>
    </rPh>
    <rPh sb="267" eb="269">
      <t>ダッスイ</t>
    </rPh>
    <rPh sb="269" eb="271">
      <t>オデイ</t>
    </rPh>
    <rPh sb="271" eb="272">
      <t>リョウ</t>
    </rPh>
    <rPh sb="273" eb="275">
      <t>ゾウカ</t>
    </rPh>
    <rPh sb="277" eb="279">
      <t>ショブン</t>
    </rPh>
    <rPh sb="279" eb="281">
      <t>ヒヨウ</t>
    </rPh>
    <rPh sb="284" eb="286">
      <t>ゾウカ</t>
    </rPh>
    <rPh sb="286" eb="288">
      <t>ケイコウ</t>
    </rPh>
    <rPh sb="296" eb="297">
      <t>チョウ</t>
    </rPh>
    <rPh sb="297" eb="298">
      <t>ナイ</t>
    </rPh>
    <rPh sb="299" eb="301">
      <t>ケンセツ</t>
    </rPh>
    <rPh sb="302" eb="304">
      <t>オデイ</t>
    </rPh>
    <rPh sb="304" eb="307">
      <t>タイヒカ</t>
    </rPh>
    <rPh sb="307" eb="309">
      <t>シセツ</t>
    </rPh>
    <rPh sb="310" eb="313">
      <t>コンネンド</t>
    </rPh>
    <rPh sb="315" eb="317">
      <t>カドウ</t>
    </rPh>
    <rPh sb="324" eb="326">
      <t>ウンパン</t>
    </rPh>
    <rPh sb="326" eb="327">
      <t>ヒ</t>
    </rPh>
    <rPh sb="327" eb="328">
      <t>トウ</t>
    </rPh>
    <rPh sb="329" eb="331">
      <t>ケイゲン</t>
    </rPh>
    <rPh sb="334" eb="336">
      <t>イジ</t>
    </rPh>
    <rPh sb="336" eb="338">
      <t>カンリ</t>
    </rPh>
    <rPh sb="338" eb="340">
      <t>ヒヨウ</t>
    </rPh>
    <rPh sb="341" eb="343">
      <t>サクゲン</t>
    </rPh>
    <rPh sb="346" eb="348">
      <t>ケイコウ</t>
    </rPh>
    <rPh sb="369" eb="371">
      <t>シセツ</t>
    </rPh>
    <rPh sb="371" eb="373">
      <t>リヨウ</t>
    </rPh>
    <rPh sb="373" eb="374">
      <t>リツ</t>
    </rPh>
    <rPh sb="379" eb="381">
      <t>セイビ</t>
    </rPh>
    <rPh sb="381" eb="383">
      <t>クイキ</t>
    </rPh>
    <rPh sb="384" eb="385">
      <t>ヒロ</t>
    </rPh>
    <rPh sb="387" eb="388">
      <t>サラ</t>
    </rPh>
    <rPh sb="390" eb="392">
      <t>セツゾク</t>
    </rPh>
    <rPh sb="392" eb="393">
      <t>リツ</t>
    </rPh>
    <rPh sb="394" eb="396">
      <t>コウジョウ</t>
    </rPh>
    <rPh sb="397" eb="399">
      <t>カダイ</t>
    </rPh>
    <rPh sb="415" eb="417">
      <t>ヘイセイ</t>
    </rPh>
    <rPh sb="419" eb="421">
      <t>ネンド</t>
    </rPh>
    <rPh sb="425" eb="427">
      <t>チク</t>
    </rPh>
    <rPh sb="431" eb="433">
      <t>ヘンニュウ</t>
    </rPh>
    <rPh sb="434" eb="436">
      <t>カンリョウ</t>
    </rPh>
    <rPh sb="444" eb="445">
      <t>トモナ</t>
    </rPh>
    <rPh sb="447" eb="449">
      <t>ヘンニュウ</t>
    </rPh>
    <rPh sb="452" eb="454">
      <t>チク</t>
    </rPh>
    <rPh sb="455" eb="457">
      <t>ハイスイ</t>
    </rPh>
    <rPh sb="457" eb="458">
      <t>オヨ</t>
    </rPh>
    <rPh sb="459" eb="462">
      <t>ジギョウショ</t>
    </rPh>
    <rPh sb="462" eb="463">
      <t>ヨウ</t>
    </rPh>
    <rPh sb="463" eb="465">
      <t>ハイスイ</t>
    </rPh>
    <rPh sb="466" eb="468">
      <t>セツゾク</t>
    </rPh>
    <rPh sb="469" eb="471">
      <t>カノウ</t>
    </rPh>
    <rPh sb="475" eb="477">
      <t>セツゾク</t>
    </rPh>
    <rPh sb="477" eb="478">
      <t>リツ</t>
    </rPh>
    <rPh sb="479" eb="482">
      <t>スイセンカ</t>
    </rPh>
    <rPh sb="482" eb="483">
      <t>リツ</t>
    </rPh>
    <rPh sb="484" eb="486">
      <t>コウジョウ</t>
    </rPh>
    <rPh sb="487" eb="488">
      <t>ハカ</t>
    </rPh>
    <rPh sb="489" eb="490">
      <t>ト</t>
    </rPh>
    <rPh sb="491" eb="492">
      <t>ク</t>
    </rPh>
    <rPh sb="494" eb="495">
      <t>オコナ</t>
    </rPh>
    <rPh sb="497" eb="499">
      <t>ケイエイ</t>
    </rPh>
    <rPh sb="500" eb="503">
      <t>ケンゼンカ</t>
    </rPh>
    <rPh sb="504" eb="505">
      <t>ハカ</t>
    </rPh>
    <rPh sb="509" eb="510">
      <t>カンガ</t>
    </rPh>
    <phoneticPr fontId="4"/>
  </si>
  <si>
    <t>現在、耐用年数が経過している施設はありません。</t>
    <rPh sb="0" eb="2">
      <t>ゲンザイ</t>
    </rPh>
    <rPh sb="3" eb="5">
      <t>タイヨウ</t>
    </rPh>
    <rPh sb="5" eb="7">
      <t>ネンスウ</t>
    </rPh>
    <rPh sb="8" eb="10">
      <t>ケイカ</t>
    </rPh>
    <rPh sb="14" eb="16">
      <t>シセツ</t>
    </rPh>
    <phoneticPr fontId="4"/>
  </si>
  <si>
    <t>平成１８年度にみなべ町汚水処理構想計画を見直し、農業集落排水５箇所を公共下水道区域とし令和元年度に整備区域を見直し（289ha）現在の整備進捗率は９３%程度となっています。平成１４年１０月１日に供用開始し、令和元年度末における普及率は、７６．９％、水洗化率６９．２％となっています。現在は建設途上であり、水洗化の推進、適正な維持管理に努めているが、収支の不足分は一般会計からの繰り入れにより補填している状況です。</t>
    <rPh sb="0" eb="2">
      <t>ヘイセイ</t>
    </rPh>
    <rPh sb="4" eb="6">
      <t>ネンド</t>
    </rPh>
    <rPh sb="10" eb="11">
      <t>チョウ</t>
    </rPh>
    <rPh sb="11" eb="13">
      <t>オスイ</t>
    </rPh>
    <rPh sb="13" eb="15">
      <t>ショリ</t>
    </rPh>
    <rPh sb="15" eb="17">
      <t>コウソウ</t>
    </rPh>
    <rPh sb="17" eb="19">
      <t>ケイカク</t>
    </rPh>
    <rPh sb="20" eb="22">
      <t>ミナオ</t>
    </rPh>
    <rPh sb="24" eb="26">
      <t>ノウギョウ</t>
    </rPh>
    <rPh sb="26" eb="28">
      <t>シュウラク</t>
    </rPh>
    <rPh sb="28" eb="30">
      <t>ハイスイ</t>
    </rPh>
    <rPh sb="31" eb="33">
      <t>カショ</t>
    </rPh>
    <rPh sb="34" eb="36">
      <t>コウキョウ</t>
    </rPh>
    <rPh sb="36" eb="39">
      <t>ゲスイドウ</t>
    </rPh>
    <rPh sb="39" eb="41">
      <t>クイキ</t>
    </rPh>
    <rPh sb="43" eb="44">
      <t>レイ</t>
    </rPh>
    <rPh sb="44" eb="45">
      <t>ワ</t>
    </rPh>
    <rPh sb="45" eb="47">
      <t>ガンネン</t>
    </rPh>
    <rPh sb="47" eb="48">
      <t>ド</t>
    </rPh>
    <rPh sb="49" eb="51">
      <t>セイビ</t>
    </rPh>
    <rPh sb="51" eb="53">
      <t>クイキ</t>
    </rPh>
    <rPh sb="54" eb="56">
      <t>ミナオ</t>
    </rPh>
    <rPh sb="64" eb="66">
      <t>ゲンザイ</t>
    </rPh>
    <rPh sb="67" eb="69">
      <t>セイビ</t>
    </rPh>
    <rPh sb="69" eb="71">
      <t>シンチョク</t>
    </rPh>
    <rPh sb="71" eb="72">
      <t>リツ</t>
    </rPh>
    <rPh sb="76" eb="78">
      <t>テイド</t>
    </rPh>
    <rPh sb="86" eb="88">
      <t>ヘイセイ</t>
    </rPh>
    <rPh sb="90" eb="91">
      <t>ネン</t>
    </rPh>
    <rPh sb="93" eb="94">
      <t>ツキ</t>
    </rPh>
    <rPh sb="95" eb="96">
      <t>ヒ</t>
    </rPh>
    <rPh sb="97" eb="99">
      <t>キョウヨウ</t>
    </rPh>
    <rPh sb="99" eb="101">
      <t>カイシ</t>
    </rPh>
    <rPh sb="103" eb="104">
      <t>レイ</t>
    </rPh>
    <rPh sb="104" eb="105">
      <t>ワ</t>
    </rPh>
    <rPh sb="105" eb="107">
      <t>ガンネン</t>
    </rPh>
    <rPh sb="107" eb="108">
      <t>ド</t>
    </rPh>
    <rPh sb="108" eb="109">
      <t>マツ</t>
    </rPh>
    <rPh sb="113" eb="115">
      <t>フキュウ</t>
    </rPh>
    <rPh sb="115" eb="116">
      <t>リツ</t>
    </rPh>
    <rPh sb="124" eb="127">
      <t>スイセンカ</t>
    </rPh>
    <rPh sb="127" eb="128">
      <t>リツ</t>
    </rPh>
    <rPh sb="141" eb="143">
      <t>ゲンザイ</t>
    </rPh>
    <rPh sb="144" eb="146">
      <t>ケンセツ</t>
    </rPh>
    <rPh sb="146" eb="148">
      <t>トジョウ</t>
    </rPh>
    <rPh sb="152" eb="155">
      <t>スイセンカ</t>
    </rPh>
    <rPh sb="156" eb="158">
      <t>スイシン</t>
    </rPh>
    <rPh sb="159" eb="161">
      <t>テキセイ</t>
    </rPh>
    <rPh sb="162" eb="164">
      <t>イジ</t>
    </rPh>
    <rPh sb="164" eb="166">
      <t>カンリ</t>
    </rPh>
    <rPh sb="167" eb="168">
      <t>ツト</t>
    </rPh>
    <rPh sb="174" eb="176">
      <t>シュウシ</t>
    </rPh>
    <rPh sb="177" eb="180">
      <t>フソクブン</t>
    </rPh>
    <rPh sb="181" eb="183">
      <t>イッパン</t>
    </rPh>
    <rPh sb="183" eb="185">
      <t>カイケイ</t>
    </rPh>
    <rPh sb="188" eb="189">
      <t>ク</t>
    </rPh>
    <rPh sb="190" eb="191">
      <t>イ</t>
    </rPh>
    <rPh sb="195" eb="197">
      <t>ホテン</t>
    </rPh>
    <rPh sb="201" eb="20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</si>
</sst>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F-4858-B94A-F3F69FF749F6}"/>
            </c:ext>
          </c:extLst>
        </c:ser>
        <c:dLbls>
          <c:showLegendKey val="0"/>
          <c:showVal val="0"/>
          <c:showCatName val="0"/>
          <c:showSerName val="0"/>
          <c:showPercent val="0"/>
          <c:showBubbleSize val="0"/>
        </c:dLbls>
        <c:gapWidth val="150"/>
        <c:axId val="88245376"/>
        <c:axId val="882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0.16</c:v>
                </c:pt>
                <c:pt idx="3">
                  <c:v>0.13</c:v>
                </c:pt>
                <c:pt idx="4">
                  <c:v>0.15</c:v>
                </c:pt>
              </c:numCache>
            </c:numRef>
          </c:val>
          <c:smooth val="0"/>
          <c:extLst>
            <c:ext xmlns:c16="http://schemas.microsoft.com/office/drawing/2014/chart" uri="{C3380CC4-5D6E-409C-BE32-E72D297353CC}">
              <c16:uniqueId val="{00000001-89AF-4858-B94A-F3F69FF749F6}"/>
            </c:ext>
          </c:extLst>
        </c:ser>
        <c:dLbls>
          <c:showLegendKey val="0"/>
          <c:showVal val="0"/>
          <c:showCatName val="0"/>
          <c:showSerName val="0"/>
          <c:showPercent val="0"/>
          <c:showBubbleSize val="0"/>
        </c:dLbls>
        <c:marker val="1"/>
        <c:smooth val="0"/>
        <c:axId val="88245376"/>
        <c:axId val="88247296"/>
      </c:lineChart>
      <c:dateAx>
        <c:axId val="88245376"/>
        <c:scaling>
          <c:orientation val="minMax"/>
        </c:scaling>
        <c:delete val="1"/>
        <c:axPos val="b"/>
        <c:numFmt formatCode="&quot;H&quot;yy" sourceLinked="1"/>
        <c:majorTickMark val="none"/>
        <c:minorTickMark val="none"/>
        <c:tickLblPos val="none"/>
        <c:crossAx val="88247296"/>
        <c:crosses val="autoZero"/>
        <c:auto val="1"/>
        <c:lblOffset val="100"/>
        <c:baseTimeUnit val="years"/>
      </c:dateAx>
      <c:valAx>
        <c:axId val="88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20.92</c:v>
                </c:pt>
                <c:pt idx="1">
                  <c:v>22.51</c:v>
                </c:pt>
                <c:pt idx="2">
                  <c:v>26.3</c:v>
                </c:pt>
                <c:pt idx="3">
                  <c:v>29.76</c:v>
                </c:pt>
                <c:pt idx="4">
                  <c:v>30.14</c:v>
                </c:pt>
              </c:numCache>
            </c:numRef>
          </c:val>
          <c:extLst>
            <c:ext xmlns:c16="http://schemas.microsoft.com/office/drawing/2014/chart" uri="{C3380CC4-5D6E-409C-BE32-E72D297353CC}">
              <c16:uniqueId val="{00000000-BC3F-4363-9AAD-DDA8F22BA896}"/>
            </c:ext>
          </c:extLst>
        </c:ser>
        <c:dLbls>
          <c:showLegendKey val="0"/>
          <c:showVal val="0"/>
          <c:showCatName val="0"/>
          <c:showSerName val="0"/>
          <c:showPercent val="0"/>
          <c:showBubbleSize val="0"/>
        </c:dLbls>
        <c:gapWidth val="150"/>
        <c:axId val="91694208"/>
        <c:axId val="916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53.5</c:v>
                </c:pt>
                <c:pt idx="3">
                  <c:v>52.58</c:v>
                </c:pt>
                <c:pt idx="4">
                  <c:v>50.94</c:v>
                </c:pt>
              </c:numCache>
            </c:numRef>
          </c:val>
          <c:smooth val="0"/>
          <c:extLst>
            <c:ext xmlns:c16="http://schemas.microsoft.com/office/drawing/2014/chart" uri="{C3380CC4-5D6E-409C-BE32-E72D297353CC}">
              <c16:uniqueId val="{00000001-BC3F-4363-9AAD-DDA8F22BA896}"/>
            </c:ext>
          </c:extLst>
        </c:ser>
        <c:dLbls>
          <c:showLegendKey val="0"/>
          <c:showVal val="0"/>
          <c:showCatName val="0"/>
          <c:showSerName val="0"/>
          <c:showPercent val="0"/>
          <c:showBubbleSize val="0"/>
        </c:dLbls>
        <c:marker val="1"/>
        <c:smooth val="0"/>
        <c:axId val="91694208"/>
        <c:axId val="91696128"/>
      </c:lineChart>
      <c:dateAx>
        <c:axId val="91694208"/>
        <c:scaling>
          <c:orientation val="minMax"/>
        </c:scaling>
        <c:delete val="1"/>
        <c:axPos val="b"/>
        <c:numFmt formatCode="&quot;H&quot;yy" sourceLinked="1"/>
        <c:majorTickMark val="none"/>
        <c:minorTickMark val="none"/>
        <c:tickLblPos val="none"/>
        <c:crossAx val="91696128"/>
        <c:crosses val="autoZero"/>
        <c:auto val="1"/>
        <c:lblOffset val="100"/>
        <c:baseTimeUnit val="years"/>
      </c:dateAx>
      <c:valAx>
        <c:axId val="91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61.75</c:v>
                </c:pt>
                <c:pt idx="1">
                  <c:v>63.17</c:v>
                </c:pt>
                <c:pt idx="2">
                  <c:v>64.599999999999994</c:v>
                </c:pt>
                <c:pt idx="3">
                  <c:v>67.989999999999995</c:v>
                </c:pt>
                <c:pt idx="4">
                  <c:v>69.209999999999994</c:v>
                </c:pt>
              </c:numCache>
            </c:numRef>
          </c:val>
          <c:extLst>
            <c:ext xmlns:c16="http://schemas.microsoft.com/office/drawing/2014/chart" uri="{C3380CC4-5D6E-409C-BE32-E72D297353CC}">
              <c16:uniqueId val="{00000000-A072-43FE-B091-A9512CA000B2}"/>
            </c:ext>
          </c:extLst>
        </c:ser>
        <c:dLbls>
          <c:showLegendKey val="0"/>
          <c:showVal val="0"/>
          <c:showCatName val="0"/>
          <c:showSerName val="0"/>
          <c:showPercent val="0"/>
          <c:showBubbleSize val="0"/>
        </c:dLbls>
        <c:gapWidth val="150"/>
        <c:axId val="91747840"/>
        <c:axId val="917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83.51</c:v>
                </c:pt>
                <c:pt idx="3">
                  <c:v>83.02</c:v>
                </c:pt>
                <c:pt idx="4">
                  <c:v>82.55</c:v>
                </c:pt>
              </c:numCache>
            </c:numRef>
          </c:val>
          <c:smooth val="0"/>
          <c:extLst>
            <c:ext xmlns:c16="http://schemas.microsoft.com/office/drawing/2014/chart" uri="{C3380CC4-5D6E-409C-BE32-E72D297353CC}">
              <c16:uniqueId val="{00000001-A072-43FE-B091-A9512CA000B2}"/>
            </c:ext>
          </c:extLst>
        </c:ser>
        <c:dLbls>
          <c:showLegendKey val="0"/>
          <c:showVal val="0"/>
          <c:showCatName val="0"/>
          <c:showSerName val="0"/>
          <c:showPercent val="0"/>
          <c:showBubbleSize val="0"/>
        </c:dLbls>
        <c:marker val="1"/>
        <c:smooth val="0"/>
        <c:axId val="91747840"/>
        <c:axId val="91749760"/>
      </c:lineChart>
      <c:dateAx>
        <c:axId val="91747840"/>
        <c:scaling>
          <c:orientation val="minMax"/>
        </c:scaling>
        <c:delete val="1"/>
        <c:axPos val="b"/>
        <c:numFmt formatCode="&quot;H&quot;yy" sourceLinked="1"/>
        <c:majorTickMark val="none"/>
        <c:minorTickMark val="none"/>
        <c:tickLblPos val="none"/>
        <c:crossAx val="91749760"/>
        <c:crosses val="autoZero"/>
        <c:auto val="1"/>
        <c:lblOffset val="100"/>
        <c:baseTimeUnit val="years"/>
      </c:dateAx>
      <c:valAx>
        <c:axId val="917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55.56</c:v>
                </c:pt>
                <c:pt idx="1">
                  <c:v>61.2</c:v>
                </c:pt>
                <c:pt idx="2">
                  <c:v>75.69</c:v>
                </c:pt>
                <c:pt idx="3">
                  <c:v>85.03</c:v>
                </c:pt>
                <c:pt idx="4">
                  <c:v>89.36</c:v>
                </c:pt>
              </c:numCache>
            </c:numRef>
          </c:val>
          <c:extLst>
            <c:ext xmlns:c16="http://schemas.microsoft.com/office/drawing/2014/chart" uri="{C3380CC4-5D6E-409C-BE32-E72D297353CC}">
              <c16:uniqueId val="{00000000-918D-42BE-926F-F79FAA215B5C}"/>
            </c:ext>
          </c:extLst>
        </c:ser>
        <c:dLbls>
          <c:showLegendKey val="0"/>
          <c:showVal val="0"/>
          <c:showCatName val="0"/>
          <c:showSerName val="0"/>
          <c:showPercent val="0"/>
          <c:showBubbleSize val="0"/>
        </c:dLbls>
        <c:gapWidth val="150"/>
        <c:axId val="90912256"/>
        <c:axId val="909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D-42BE-926F-F79FAA215B5C}"/>
            </c:ext>
          </c:extLst>
        </c:ser>
        <c:dLbls>
          <c:showLegendKey val="0"/>
          <c:showVal val="0"/>
          <c:showCatName val="0"/>
          <c:showSerName val="0"/>
          <c:showPercent val="0"/>
          <c:showBubbleSize val="0"/>
        </c:dLbls>
        <c:marker val="1"/>
        <c:smooth val="0"/>
        <c:axId val="90912256"/>
        <c:axId val="90914176"/>
      </c:lineChart>
      <c:dateAx>
        <c:axId val="90912256"/>
        <c:scaling>
          <c:orientation val="minMax"/>
        </c:scaling>
        <c:delete val="1"/>
        <c:axPos val="b"/>
        <c:numFmt formatCode="&quot;H&quot;yy" sourceLinked="1"/>
        <c:majorTickMark val="none"/>
        <c:minorTickMark val="none"/>
        <c:tickLblPos val="none"/>
        <c:crossAx val="90914176"/>
        <c:crosses val="autoZero"/>
        <c:auto val="1"/>
        <c:lblOffset val="100"/>
        <c:baseTimeUnit val="years"/>
      </c:dateAx>
      <c:valAx>
        <c:axId val="909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E-47D1-9E51-02FAE201CB47}"/>
            </c:ext>
          </c:extLst>
        </c:ser>
        <c:dLbls>
          <c:showLegendKey val="0"/>
          <c:showVal val="0"/>
          <c:showCatName val="0"/>
          <c:showSerName val="0"/>
          <c:showPercent val="0"/>
          <c:showBubbleSize val="0"/>
        </c:dLbls>
        <c:gapWidth val="150"/>
        <c:axId val="90769280"/>
        <c:axId val="90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E-47D1-9E51-02FAE201CB47}"/>
            </c:ext>
          </c:extLst>
        </c:ser>
        <c:dLbls>
          <c:showLegendKey val="0"/>
          <c:showVal val="0"/>
          <c:showCatName val="0"/>
          <c:showSerName val="0"/>
          <c:showPercent val="0"/>
          <c:showBubbleSize val="0"/>
        </c:dLbls>
        <c:marker val="1"/>
        <c:smooth val="0"/>
        <c:axId val="90769280"/>
        <c:axId val="90775552"/>
      </c:lineChart>
      <c:dateAx>
        <c:axId val="90769280"/>
        <c:scaling>
          <c:orientation val="minMax"/>
        </c:scaling>
        <c:delete val="1"/>
        <c:axPos val="b"/>
        <c:numFmt formatCode="&quot;H&quot;yy" sourceLinked="1"/>
        <c:majorTickMark val="none"/>
        <c:minorTickMark val="none"/>
        <c:tickLblPos val="none"/>
        <c:crossAx val="90775552"/>
        <c:crosses val="autoZero"/>
        <c:auto val="1"/>
        <c:lblOffset val="100"/>
        <c:baseTimeUnit val="years"/>
      </c:dateAx>
      <c:valAx>
        <c:axId val="90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2-4ED0-9D1E-80EC29B320C3}"/>
            </c:ext>
          </c:extLst>
        </c:ser>
        <c:dLbls>
          <c:showLegendKey val="0"/>
          <c:showVal val="0"/>
          <c:showCatName val="0"/>
          <c:showSerName val="0"/>
          <c:showPercent val="0"/>
          <c:showBubbleSize val="0"/>
        </c:dLbls>
        <c:gapWidth val="150"/>
        <c:axId val="90802432"/>
        <c:axId val="908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2-4ED0-9D1E-80EC29B320C3}"/>
            </c:ext>
          </c:extLst>
        </c:ser>
        <c:dLbls>
          <c:showLegendKey val="0"/>
          <c:showVal val="0"/>
          <c:showCatName val="0"/>
          <c:showSerName val="0"/>
          <c:showPercent val="0"/>
          <c:showBubbleSize val="0"/>
        </c:dLbls>
        <c:marker val="1"/>
        <c:smooth val="0"/>
        <c:axId val="90802432"/>
        <c:axId val="90804608"/>
      </c:lineChart>
      <c:dateAx>
        <c:axId val="90802432"/>
        <c:scaling>
          <c:orientation val="minMax"/>
        </c:scaling>
        <c:delete val="1"/>
        <c:axPos val="b"/>
        <c:numFmt formatCode="&quot;H&quot;yy" sourceLinked="1"/>
        <c:majorTickMark val="none"/>
        <c:minorTickMark val="none"/>
        <c:tickLblPos val="none"/>
        <c:crossAx val="90804608"/>
        <c:crosses val="autoZero"/>
        <c:auto val="1"/>
        <c:lblOffset val="100"/>
        <c:baseTimeUnit val="years"/>
      </c:dateAx>
      <c:valAx>
        <c:axId val="908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3C-4543-BC21-397AA35F1BC3}"/>
            </c:ext>
          </c:extLst>
        </c:ser>
        <c:dLbls>
          <c:showLegendKey val="0"/>
          <c:showVal val="0"/>
          <c:showCatName val="0"/>
          <c:showSerName val="0"/>
          <c:showPercent val="0"/>
          <c:showBubbleSize val="0"/>
        </c:dLbls>
        <c:gapWidth val="150"/>
        <c:axId val="91773952"/>
        <c:axId val="917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3C-4543-BC21-397AA35F1BC3}"/>
            </c:ext>
          </c:extLst>
        </c:ser>
        <c:dLbls>
          <c:showLegendKey val="0"/>
          <c:showVal val="0"/>
          <c:showCatName val="0"/>
          <c:showSerName val="0"/>
          <c:showPercent val="0"/>
          <c:showBubbleSize val="0"/>
        </c:dLbls>
        <c:marker val="1"/>
        <c:smooth val="0"/>
        <c:axId val="91773952"/>
        <c:axId val="91776128"/>
      </c:lineChart>
      <c:dateAx>
        <c:axId val="91773952"/>
        <c:scaling>
          <c:orientation val="minMax"/>
        </c:scaling>
        <c:delete val="1"/>
        <c:axPos val="b"/>
        <c:numFmt formatCode="&quot;H&quot;yy" sourceLinked="1"/>
        <c:majorTickMark val="none"/>
        <c:minorTickMark val="none"/>
        <c:tickLblPos val="none"/>
        <c:crossAx val="91776128"/>
        <c:crosses val="autoZero"/>
        <c:auto val="1"/>
        <c:lblOffset val="100"/>
        <c:baseTimeUnit val="years"/>
      </c:dateAx>
      <c:valAx>
        <c:axId val="917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C-4C75-844E-95697311D8FB}"/>
            </c:ext>
          </c:extLst>
        </c:ser>
        <c:dLbls>
          <c:showLegendKey val="0"/>
          <c:showVal val="0"/>
          <c:showCatName val="0"/>
          <c:showSerName val="0"/>
          <c:showPercent val="0"/>
          <c:showBubbleSize val="0"/>
        </c:dLbls>
        <c:gapWidth val="150"/>
        <c:axId val="91805184"/>
        <c:axId val="918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C-4C75-844E-95697311D8FB}"/>
            </c:ext>
          </c:extLst>
        </c:ser>
        <c:dLbls>
          <c:showLegendKey val="0"/>
          <c:showVal val="0"/>
          <c:showCatName val="0"/>
          <c:showSerName val="0"/>
          <c:showPercent val="0"/>
          <c:showBubbleSize val="0"/>
        </c:dLbls>
        <c:marker val="1"/>
        <c:smooth val="0"/>
        <c:axId val="91805184"/>
        <c:axId val="91807104"/>
      </c:lineChart>
      <c:dateAx>
        <c:axId val="91805184"/>
        <c:scaling>
          <c:orientation val="minMax"/>
        </c:scaling>
        <c:delete val="1"/>
        <c:axPos val="b"/>
        <c:numFmt formatCode="&quot;H&quot;yy" sourceLinked="1"/>
        <c:majorTickMark val="none"/>
        <c:minorTickMark val="none"/>
        <c:tickLblPos val="none"/>
        <c:crossAx val="91807104"/>
        <c:crosses val="autoZero"/>
        <c:auto val="1"/>
        <c:lblOffset val="100"/>
        <c:baseTimeUnit val="years"/>
      </c:dateAx>
      <c:valAx>
        <c:axId val="91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2D-4291-A16A-B2413CF4F8DF}"/>
            </c:ext>
          </c:extLst>
        </c:ser>
        <c:dLbls>
          <c:showLegendKey val="0"/>
          <c:showVal val="0"/>
          <c:showCatName val="0"/>
          <c:showSerName val="0"/>
          <c:showPercent val="0"/>
          <c:showBubbleSize val="0"/>
        </c:dLbls>
        <c:gapWidth val="150"/>
        <c:axId val="91527040"/>
        <c:axId val="915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966.33</c:v>
                </c:pt>
                <c:pt idx="3">
                  <c:v>958.81</c:v>
                </c:pt>
                <c:pt idx="4">
                  <c:v>1001.3</c:v>
                </c:pt>
              </c:numCache>
            </c:numRef>
          </c:val>
          <c:smooth val="0"/>
          <c:extLst>
            <c:ext xmlns:c16="http://schemas.microsoft.com/office/drawing/2014/chart" uri="{C3380CC4-5D6E-409C-BE32-E72D297353CC}">
              <c16:uniqueId val="{00000001-C42D-4291-A16A-B2413CF4F8DF}"/>
            </c:ext>
          </c:extLst>
        </c:ser>
        <c:dLbls>
          <c:showLegendKey val="0"/>
          <c:showVal val="0"/>
          <c:showCatName val="0"/>
          <c:showSerName val="0"/>
          <c:showPercent val="0"/>
          <c:showBubbleSize val="0"/>
        </c:dLbls>
        <c:marker val="1"/>
        <c:smooth val="0"/>
        <c:axId val="91527040"/>
        <c:axId val="91541504"/>
      </c:lineChart>
      <c:dateAx>
        <c:axId val="91527040"/>
        <c:scaling>
          <c:orientation val="minMax"/>
        </c:scaling>
        <c:delete val="1"/>
        <c:axPos val="b"/>
        <c:numFmt formatCode="&quot;H&quot;yy" sourceLinked="1"/>
        <c:majorTickMark val="none"/>
        <c:minorTickMark val="none"/>
        <c:tickLblPos val="none"/>
        <c:crossAx val="91541504"/>
        <c:crosses val="autoZero"/>
        <c:auto val="1"/>
        <c:lblOffset val="100"/>
        <c:baseTimeUnit val="years"/>
      </c:dateAx>
      <c:valAx>
        <c:axId val="915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30.63</c:v>
                </c:pt>
                <c:pt idx="1">
                  <c:v>35.36</c:v>
                </c:pt>
                <c:pt idx="2">
                  <c:v>48.58</c:v>
                </c:pt>
                <c:pt idx="3">
                  <c:v>64.45</c:v>
                </c:pt>
                <c:pt idx="4">
                  <c:v>65.12</c:v>
                </c:pt>
              </c:numCache>
            </c:numRef>
          </c:val>
          <c:extLst>
            <c:ext xmlns:c16="http://schemas.microsoft.com/office/drawing/2014/chart" uri="{C3380CC4-5D6E-409C-BE32-E72D297353CC}">
              <c16:uniqueId val="{00000000-02BD-49E6-9FAD-3890F5D1AD25}"/>
            </c:ext>
          </c:extLst>
        </c:ser>
        <c:dLbls>
          <c:showLegendKey val="0"/>
          <c:showVal val="0"/>
          <c:showCatName val="0"/>
          <c:showSerName val="0"/>
          <c:showPercent val="0"/>
          <c:showBubbleSize val="0"/>
        </c:dLbls>
        <c:gapWidth val="150"/>
        <c:axId val="91564288"/>
        <c:axId val="915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81.739999999999995</c:v>
                </c:pt>
                <c:pt idx="3">
                  <c:v>82.88</c:v>
                </c:pt>
                <c:pt idx="4">
                  <c:v>81.88</c:v>
                </c:pt>
              </c:numCache>
            </c:numRef>
          </c:val>
          <c:smooth val="0"/>
          <c:extLst>
            <c:ext xmlns:c16="http://schemas.microsoft.com/office/drawing/2014/chart" uri="{C3380CC4-5D6E-409C-BE32-E72D297353CC}">
              <c16:uniqueId val="{00000001-02BD-49E6-9FAD-3890F5D1AD25}"/>
            </c:ext>
          </c:extLst>
        </c:ser>
        <c:dLbls>
          <c:showLegendKey val="0"/>
          <c:showVal val="0"/>
          <c:showCatName val="0"/>
          <c:showSerName val="0"/>
          <c:showPercent val="0"/>
          <c:showBubbleSize val="0"/>
        </c:dLbls>
        <c:marker val="1"/>
        <c:smooth val="0"/>
        <c:axId val="91564288"/>
        <c:axId val="91578752"/>
      </c:lineChart>
      <c:dateAx>
        <c:axId val="91564288"/>
        <c:scaling>
          <c:orientation val="minMax"/>
        </c:scaling>
        <c:delete val="1"/>
        <c:axPos val="b"/>
        <c:numFmt formatCode="&quot;H&quot;yy" sourceLinked="1"/>
        <c:majorTickMark val="none"/>
        <c:minorTickMark val="none"/>
        <c:tickLblPos val="none"/>
        <c:crossAx val="91578752"/>
        <c:crosses val="autoZero"/>
        <c:auto val="1"/>
        <c:lblOffset val="100"/>
        <c:baseTimeUnit val="years"/>
      </c:dateAx>
      <c:valAx>
        <c:axId val="915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490.18</c:v>
                </c:pt>
                <c:pt idx="1">
                  <c:v>424.93</c:v>
                </c:pt>
                <c:pt idx="2">
                  <c:v>309.20999999999998</c:v>
                </c:pt>
                <c:pt idx="3">
                  <c:v>232.16</c:v>
                </c:pt>
                <c:pt idx="4">
                  <c:v>229.45</c:v>
                </c:pt>
              </c:numCache>
            </c:numRef>
          </c:val>
          <c:extLst>
            <c:ext xmlns:c16="http://schemas.microsoft.com/office/drawing/2014/chart" uri="{C3380CC4-5D6E-409C-BE32-E72D297353CC}">
              <c16:uniqueId val="{00000000-2933-4ACA-A6BC-576F1F4ED7DC}"/>
            </c:ext>
          </c:extLst>
        </c:ser>
        <c:dLbls>
          <c:showLegendKey val="0"/>
          <c:showVal val="0"/>
          <c:showCatName val="0"/>
          <c:showSerName val="0"/>
          <c:showPercent val="0"/>
          <c:showBubbleSize val="0"/>
        </c:dLbls>
        <c:gapWidth val="150"/>
        <c:axId val="91597440"/>
        <c:axId val="916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194.31</c:v>
                </c:pt>
                <c:pt idx="3">
                  <c:v>190.99</c:v>
                </c:pt>
                <c:pt idx="4">
                  <c:v>187.55</c:v>
                </c:pt>
              </c:numCache>
            </c:numRef>
          </c:val>
          <c:smooth val="0"/>
          <c:extLst>
            <c:ext xmlns:c16="http://schemas.microsoft.com/office/drawing/2014/chart" uri="{C3380CC4-5D6E-409C-BE32-E72D297353CC}">
              <c16:uniqueId val="{00000001-2933-4ACA-A6BC-576F1F4ED7DC}"/>
            </c:ext>
          </c:extLst>
        </c:ser>
        <c:dLbls>
          <c:showLegendKey val="0"/>
          <c:showVal val="0"/>
          <c:showCatName val="0"/>
          <c:showSerName val="0"/>
          <c:showPercent val="0"/>
          <c:showBubbleSize val="0"/>
        </c:dLbls>
        <c:marker val="1"/>
        <c:smooth val="0"/>
        <c:axId val="91597440"/>
        <c:axId val="91603712"/>
      </c:lineChart>
      <c:dateAx>
        <c:axId val="91597440"/>
        <c:scaling>
          <c:orientation val="minMax"/>
        </c:scaling>
        <c:delete val="1"/>
        <c:axPos val="b"/>
        <c:numFmt formatCode="&quot;H&quot;yy" sourceLinked="1"/>
        <c:majorTickMark val="none"/>
        <c:minorTickMark val="none"/>
        <c:tickLblPos val="none"/>
        <c:crossAx val="91603712"/>
        <c:crosses val="autoZero"/>
        <c:auto val="1"/>
        <c:lblOffset val="100"/>
        <c:baseTimeUnit val="years"/>
      </c:dateAx>
      <c:valAx>
        <c:axId val="916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X87" sqref="AX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みなべ町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12585</v>
      </c>
      <c r="AM8" s="51"/>
      <c r="AN8" s="51"/>
      <c r="AO8" s="51"/>
      <c r="AP8" s="51"/>
      <c r="AQ8" s="51"/>
      <c r="AR8" s="51"/>
      <c r="AS8" s="51"/>
      <c r="AT8" s="46">
        <f>データ!T6</f>
        <v>120.28</v>
      </c>
      <c r="AU8" s="46"/>
      <c r="AV8" s="46"/>
      <c r="AW8" s="46"/>
      <c r="AX8" s="46"/>
      <c r="AY8" s="46"/>
      <c r="AZ8" s="46"/>
      <c r="BA8" s="46"/>
      <c r="BB8" s="46">
        <f>データ!U6</f>
        <v>104.63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76.88</v>
      </c>
      <c r="Q10" s="46"/>
      <c r="R10" s="46"/>
      <c r="S10" s="46"/>
      <c r="T10" s="46"/>
      <c r="U10" s="46"/>
      <c r="V10" s="46"/>
      <c r="W10" s="46">
        <f>データ!Q6</f>
        <v>98.65</v>
      </c>
      <c r="X10" s="46"/>
      <c r="Y10" s="46"/>
      <c r="Z10" s="46"/>
      <c r="AA10" s="46"/>
      <c r="AB10" s="46"/>
      <c r="AC10" s="46"/>
      <c r="AD10" s="51">
        <f>データ!R6</f>
        <v>2750</v>
      </c>
      <c r="AE10" s="51"/>
      <c r="AF10" s="51"/>
      <c r="AG10" s="51"/>
      <c r="AH10" s="51"/>
      <c r="AI10" s="51"/>
      <c r="AJ10" s="51"/>
      <c r="AK10" s="2"/>
      <c r="AL10" s="51">
        <f>データ!V6</f>
        <v>9573</v>
      </c>
      <c r="AM10" s="51"/>
      <c r="AN10" s="51"/>
      <c r="AO10" s="51"/>
      <c r="AP10" s="51"/>
      <c r="AQ10" s="51"/>
      <c r="AR10" s="51"/>
      <c r="AS10" s="51"/>
      <c r="AT10" s="46">
        <f>データ!W6</f>
        <v>2.7</v>
      </c>
      <c r="AU10" s="46"/>
      <c r="AV10" s="46"/>
      <c r="AW10" s="46"/>
      <c r="AX10" s="46"/>
      <c r="AY10" s="46"/>
      <c r="AZ10" s="46"/>
      <c r="BA10" s="46"/>
      <c r="BB10" s="46">
        <f>データ!X6</f>
        <v>3545.56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e2DEKj2MDv17oTk02ICpLeUIxdeC31DQPOcJkT6JDn7ynyLWmMD/GnNqDWlJLOaNU21JVxCcq4nAlVComMKJvQ==" saltValue="wx1Xk+RNMkZGK99w/OSG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303917</v>
      </c>
      <c r="D6" s="33">
        <f t="shared" si="3"/>
        <v>47</v>
      </c>
      <c r="E6" s="33">
        <f t="shared" si="3"/>
        <v>17</v>
      </c>
      <c r="F6" s="33">
        <f t="shared" si="3"/>
        <v>1</v>
      </c>
      <c r="G6" s="33">
        <f t="shared" si="3"/>
        <v>0</v>
      </c>
      <c r="H6" s="33" t="str">
        <f t="shared" si="3"/>
        <v>和歌山県　みなべ町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76.88</v>
      </c>
      <c r="Q6" s="34">
        <f t="shared" si="3"/>
        <v>98.65</v>
      </c>
      <c r="R6" s="34">
        <f t="shared" si="3"/>
        <v>2750</v>
      </c>
      <c r="S6" s="34">
        <f t="shared" si="3"/>
        <v>12585</v>
      </c>
      <c r="T6" s="34">
        <f t="shared" si="3"/>
        <v>120.28</v>
      </c>
      <c r="U6" s="34">
        <f t="shared" si="3"/>
        <v>104.63</v>
      </c>
      <c r="V6" s="34">
        <f t="shared" si="3"/>
        <v>9573</v>
      </c>
      <c r="W6" s="34">
        <f t="shared" si="3"/>
        <v>2.7</v>
      </c>
      <c r="X6" s="34">
        <f t="shared" si="3"/>
        <v>3545.56</v>
      </c>
      <c r="Y6" s="35">
        <f>IF(Y7="",NA(),Y7)</f>
        <v>55.56</v>
      </c>
      <c r="Z6" s="35">
        <f t="shared" ref="Z6:AH6" si="4">IF(Z7="",NA(),Z7)</f>
        <v>61.2</v>
      </c>
      <c r="AA6" s="35">
        <f t="shared" si="4"/>
        <v>75.69</v>
      </c>
      <c r="AB6" s="35">
        <f t="shared" si="4"/>
        <v>85.03</v>
      </c>
      <c r="AC6" s="35">
        <f t="shared" si="4"/>
        <v>89.36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966.33</v>
      </c>
      <c r="BN6" s="35">
        <f t="shared" si="7"/>
        <v>958.81</v>
      </c>
      <c r="BO6" s="35">
        <f t="shared" si="7"/>
        <v>1001.3</v>
      </c>
      <c r="BP6" s="34" t="str">
        <f>IF(BP7="","",IF(BP7="-","【-】","【"&amp;SUBSTITUTE(TEXT(BP7,"#,##0.00"),"-","△")&amp;"】"))</f>
        <v>【682.51】</v>
      </c>
      <c r="BQ6" s="35">
        <f>IF(BQ7="",NA(),BQ7)</f>
        <v>30.63</v>
      </c>
      <c r="BR6" s="35">
        <f t="shared" ref="BR6:BZ6" si="8">IF(BR7="",NA(),BR7)</f>
        <v>35.36</v>
      </c>
      <c r="BS6" s="35">
        <f t="shared" si="8"/>
        <v>48.58</v>
      </c>
      <c r="BT6" s="35">
        <f t="shared" si="8"/>
        <v>64.45</v>
      </c>
      <c r="BU6" s="35">
        <f t="shared" si="8"/>
        <v>65.12</v>
      </c>
      <c r="BV6" s="35">
        <f t="shared" si="8"/>
        <v>60.17</v>
      </c>
      <c r="BW6" s="35">
        <f t="shared" si="8"/>
        <v>65.569999999999993</v>
      </c>
      <c r="BX6" s="35">
        <f t="shared" si="8"/>
        <v>81.739999999999995</v>
      </c>
      <c r="BY6" s="35">
        <f t="shared" si="8"/>
        <v>82.88</v>
      </c>
      <c r="BZ6" s="35">
        <f t="shared" si="8"/>
        <v>81.88</v>
      </c>
      <c r="CA6" s="34" t="str">
        <f>IF(CA7="","",IF(CA7="-","【-】","【"&amp;SUBSTITUTE(TEXT(CA7,"#,##0.00"),"-","△")&amp;"】"))</f>
        <v>【100.34】</v>
      </c>
      <c r="CB6" s="35">
        <f>IF(CB7="",NA(),CB7)</f>
        <v>490.18</v>
      </c>
      <c r="CC6" s="35">
        <f t="shared" ref="CC6:CK6" si="9">IF(CC7="",NA(),CC7)</f>
        <v>424.93</v>
      </c>
      <c r="CD6" s="35">
        <f t="shared" si="9"/>
        <v>309.20999999999998</v>
      </c>
      <c r="CE6" s="35">
        <f t="shared" si="9"/>
        <v>232.16</v>
      </c>
      <c r="CF6" s="35">
        <f t="shared" si="9"/>
        <v>229.45</v>
      </c>
      <c r="CG6" s="35">
        <f t="shared" si="9"/>
        <v>281.52999999999997</v>
      </c>
      <c r="CH6" s="35">
        <f t="shared" si="9"/>
        <v>263.04000000000002</v>
      </c>
      <c r="CI6" s="35">
        <f t="shared" si="9"/>
        <v>194.31</v>
      </c>
      <c r="CJ6" s="35">
        <f t="shared" si="9"/>
        <v>190.99</v>
      </c>
      <c r="CK6" s="35">
        <f t="shared" si="9"/>
        <v>187.55</v>
      </c>
      <c r="CL6" s="34" t="str">
        <f>IF(CL7="","",IF(CL7="-","【-】","【"&amp;SUBSTITUTE(TEXT(CL7,"#,##0.00"),"-","△")&amp;"】"))</f>
        <v>【136.15】</v>
      </c>
      <c r="CM6" s="35">
        <f>IF(CM7="",NA(),CM7)</f>
        <v>20.92</v>
      </c>
      <c r="CN6" s="35">
        <f t="shared" ref="CN6:CV6" si="10">IF(CN7="",NA(),CN7)</f>
        <v>22.51</v>
      </c>
      <c r="CO6" s="35">
        <f t="shared" si="10"/>
        <v>26.3</v>
      </c>
      <c r="CP6" s="35">
        <f t="shared" si="10"/>
        <v>29.76</v>
      </c>
      <c r="CQ6" s="35">
        <f t="shared" si="10"/>
        <v>30.14</v>
      </c>
      <c r="CR6" s="35">
        <f t="shared" si="10"/>
        <v>44.89</v>
      </c>
      <c r="CS6" s="35">
        <f t="shared" si="10"/>
        <v>40.75</v>
      </c>
      <c r="CT6" s="35">
        <f t="shared" si="10"/>
        <v>53.5</v>
      </c>
      <c r="CU6" s="35">
        <f t="shared" si="10"/>
        <v>52.58</v>
      </c>
      <c r="CV6" s="35">
        <f t="shared" si="10"/>
        <v>50.94</v>
      </c>
      <c r="CW6" s="34" t="str">
        <f>IF(CW7="","",IF(CW7="-","【-】","【"&amp;SUBSTITUTE(TEXT(CW7,"#,##0.00"),"-","△")&amp;"】"))</f>
        <v>【59.64】</v>
      </c>
      <c r="CX6" s="35">
        <f>IF(CX7="",NA(),CX7)</f>
        <v>61.75</v>
      </c>
      <c r="CY6" s="35">
        <f t="shared" ref="CY6:DG6" si="11">IF(CY7="",NA(),CY7)</f>
        <v>63.17</v>
      </c>
      <c r="CZ6" s="35">
        <f t="shared" si="11"/>
        <v>64.599999999999994</v>
      </c>
      <c r="DA6" s="35">
        <f t="shared" si="11"/>
        <v>67.989999999999995</v>
      </c>
      <c r="DB6" s="35">
        <f t="shared" si="11"/>
        <v>69.209999999999994</v>
      </c>
      <c r="DC6" s="35">
        <f t="shared" si="11"/>
        <v>64.89</v>
      </c>
      <c r="DD6" s="35">
        <f t="shared" si="11"/>
        <v>64.97</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0.16</v>
      </c>
      <c r="EM6" s="35">
        <f t="shared" si="14"/>
        <v>0.13</v>
      </c>
      <c r="EN6" s="35">
        <f t="shared" si="14"/>
        <v>0.15</v>
      </c>
      <c r="EO6" s="34" t="str">
        <f>IF(EO7="","",IF(EO7="-","【-】","【"&amp;SUBSTITUTE(TEXT(EO7,"#,##0.00"),"-","△")&amp;"】"))</f>
        <v>【0.22】</v>
      </c>
    </row>
    <row r="7" spans="1:145" s="36" customFormat="1" x14ac:dyDescent="0.15">
      <c r="A7" s="28"/>
      <c r="B7" s="37">
        <v>2019</v>
      </c>
      <c r="C7" s="37">
        <v>303917</v>
      </c>
      <c r="D7" s="37">
        <v>47</v>
      </c>
      <c r="E7" s="37">
        <v>17</v>
      </c>
      <c r="F7" s="37">
        <v>1</v>
      </c>
      <c r="G7" s="37">
        <v>0</v>
      </c>
      <c r="H7" s="37" t="s">
        <v>98</v>
      </c>
      <c r="I7" s="37" t="s">
        <v>99</v>
      </c>
      <c r="J7" s="37" t="s">
        <v>100</v>
      </c>
      <c r="K7" s="37" t="s">
        <v>101</v>
      </c>
      <c r="L7" s="37" t="s">
        <v>102</v>
      </c>
      <c r="M7" s="37" t="s">
        <v>103</v>
      </c>
      <c r="N7" s="38" t="s">
        <v>104</v>
      </c>
      <c r="O7" s="38" t="s">
        <v>105</v>
      </c>
      <c r="P7" s="38">
        <v>76.88</v>
      </c>
      <c r="Q7" s="38">
        <v>98.65</v>
      </c>
      <c r="R7" s="38">
        <v>2750</v>
      </c>
      <c r="S7" s="38">
        <v>12585</v>
      </c>
      <c r="T7" s="38">
        <v>120.28</v>
      </c>
      <c r="U7" s="38">
        <v>104.63</v>
      </c>
      <c r="V7" s="38">
        <v>9573</v>
      </c>
      <c r="W7" s="38">
        <v>2.7</v>
      </c>
      <c r="X7" s="38">
        <v>3545.56</v>
      </c>
      <c r="Y7" s="38">
        <v>55.56</v>
      </c>
      <c r="Z7" s="38">
        <v>61.2</v>
      </c>
      <c r="AA7" s="38">
        <v>75.69</v>
      </c>
      <c r="AB7" s="38">
        <v>85.03</v>
      </c>
      <c r="AC7" s="38">
        <v>89.36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966.33</v>
      </c>
      <c r="BN7" s="38">
        <v>958.81</v>
      </c>
      <c r="BO7" s="38">
        <v>1001.3</v>
      </c>
      <c r="BP7" s="38">
        <v>682.51</v>
      </c>
      <c r="BQ7" s="38">
        <v>30.63</v>
      </c>
      <c r="BR7" s="38">
        <v>35.36</v>
      </c>
      <c r="BS7" s="38">
        <v>48.58</v>
      </c>
      <c r="BT7" s="38">
        <v>64.45</v>
      </c>
      <c r="BU7" s="38">
        <v>65.12</v>
      </c>
      <c r="BV7" s="38">
        <v>60.17</v>
      </c>
      <c r="BW7" s="38">
        <v>65.569999999999993</v>
      </c>
      <c r="BX7" s="38">
        <v>81.739999999999995</v>
      </c>
      <c r="BY7" s="38">
        <v>82.88</v>
      </c>
      <c r="BZ7" s="38">
        <v>81.88</v>
      </c>
      <c r="CA7" s="38">
        <v>100.34</v>
      </c>
      <c r="CB7" s="38">
        <v>490.18</v>
      </c>
      <c r="CC7" s="38">
        <v>424.93</v>
      </c>
      <c r="CD7" s="38">
        <v>309.20999999999998</v>
      </c>
      <c r="CE7" s="38">
        <v>232.16</v>
      </c>
      <c r="CF7" s="38">
        <v>229.45</v>
      </c>
      <c r="CG7" s="38">
        <v>281.52999999999997</v>
      </c>
      <c r="CH7" s="38">
        <v>263.04000000000002</v>
      </c>
      <c r="CI7" s="38">
        <v>194.31</v>
      </c>
      <c r="CJ7" s="38">
        <v>190.99</v>
      </c>
      <c r="CK7" s="38">
        <v>187.55</v>
      </c>
      <c r="CL7" s="38">
        <v>136.15</v>
      </c>
      <c r="CM7" s="38">
        <v>20.92</v>
      </c>
      <c r="CN7" s="38">
        <v>22.51</v>
      </c>
      <c r="CO7" s="38">
        <v>26.3</v>
      </c>
      <c r="CP7" s="38">
        <v>29.76</v>
      </c>
      <c r="CQ7" s="38">
        <v>30.14</v>
      </c>
      <c r="CR7" s="38">
        <v>44.89</v>
      </c>
      <c r="CS7" s="38">
        <v>40.75</v>
      </c>
      <c r="CT7" s="38">
        <v>53.5</v>
      </c>
      <c r="CU7" s="38">
        <v>52.58</v>
      </c>
      <c r="CV7" s="38">
        <v>50.94</v>
      </c>
      <c r="CW7" s="38">
        <v>59.64</v>
      </c>
      <c r="CX7" s="38">
        <v>61.75</v>
      </c>
      <c r="CY7" s="38">
        <v>63.17</v>
      </c>
      <c r="CZ7" s="38">
        <v>64.599999999999994</v>
      </c>
      <c r="DA7" s="38">
        <v>67.989999999999995</v>
      </c>
      <c r="DB7" s="38">
        <v>69.209999999999994</v>
      </c>
      <c r="DC7" s="38">
        <v>64.89</v>
      </c>
      <c r="DD7" s="38">
        <v>64.97</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2021-02-08T06:33:34Z</cp:lastPrinted>
  <dcterms:created xsi:type="dcterms:W3CDTF">2020-12-04T02:48:16Z</dcterms:created>
  <dcterms:modified xsi:type="dcterms:W3CDTF">2021-02-08T06:33:35Z</dcterms:modified>
</cp:coreProperties>
</file>