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inm317\Desktop\"/>
    </mc:Choice>
  </mc:AlternateContent>
  <xr:revisionPtr revIDLastSave="0" documentId="8_{F164E271-9C50-447A-B3BE-E6706A2D0C56}" xr6:coauthVersionLast="43" xr6:coauthVersionMax="43" xr10:uidLastSave="{00000000-0000-0000-0000-000000000000}"/>
  <workbookProtection workbookAlgorithmName="SHA-512" workbookHashValue="Q2TzCIu1C6j682GCohKYNX6cnVXSB+esl+ppi3s4SUouD+inaX0sLDwVzQxPymUia52SLZWndyAt4qEl2v1yZA==" workbookSaltValue="FGocDXPSoPJ8CRxiPzsi9Q==" workbookSpinCount="100000" lockStructure="1"/>
  <bookViews>
    <workbookView xWindow="2028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<sst xmlns="http://schemas.openxmlformats.org/spreadsheetml/2006/main" count="236" uniqueCount="118">
  <si>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</si>
  <si>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</si>
  <si>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</si>
  <si>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</si>
  <si>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</si>
  <si>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</si>
  <si>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</si>
  <si>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</si>
  <si>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</si>
  <si>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</si>
  <si>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</si>
  <si>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</si>
  <si>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</si>
  <si>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</si>
  <si>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</si>
  <si>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</si>
  <si>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</si>
  <si>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</si>
  <si>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</si>
  <si>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</si>
  <si>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</si>
  <si>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</si>
  <si>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</si>
  <si>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</si>
  <si>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</si>
  <si>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</si>
  <si>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</si>
  <si>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</si>
  <si>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</si>
  <si>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</si>
  <si>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</si>
  <si>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</si>
  <si>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</si>
  <si>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</si>
  <si>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</si>
  <si>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</si>
  <si>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</si>
  <si>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</si>
  <si>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</si>
  <si>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</si>
  <si>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</si>
  <si>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</si>
  <si>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</si>
  <si>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</si>
  <si>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</si>
  <si>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</si>
  <si>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</si>
  <si>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</si>
  <si>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</si>
  <si>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</si>
  <si>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</si>
  <si>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</si>
  <si>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</si>
  <si>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</si>
  <si>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</si>
  <si>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</si>
  <si>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</si>
  <si>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</si>
  <si>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</si>
  <si>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</si>
  <si>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</si>
  <si>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</si>
  <si>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</si>
  <si>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</si>
  <si>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</si>
  <si>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</si>
  <si>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</si>
  <si>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</si>
  <si>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</si>
  <si>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</si>
  <si>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</si>
  <si>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</si>
  <si>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</si>
  <si>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</si>
  <si>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</si>
  <si>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</si>
  <si>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</si>
  <si>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</si>
  <si>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</si>
  <si>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</si>
  <si>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</si>
  <si>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</si>
  <si>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</si>
  <si>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</si>
  <si>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</si>
  <si>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</si>
  <si>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</si>
  <si>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</si>
  <si>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</si>
  <si>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</si>
  <si>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</si>
  <si>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</si>
  <si>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</si>
  <si>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</si>
  <si>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</si>
  <si>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</si>
  <si>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</si>
  <si>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</si>
  <si>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</si>
  <si>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</si>
  <si>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</si>
  <si>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</si>
  <si>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</si>
  <si>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</si>
  <si>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</si>
  <si>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</si>
  <si>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</si>
  <si>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</si>
  <si>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</si>
  <si>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</si>
  <si>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</si>
  <si>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</si>
  <si>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</si>
  <si>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</si>
  <si>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</si>
  <si>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供用開始から10年以上が経過していくことから、修繕費が増加していくことが予見できるため、引き続き今後も汚水諸費の抑制に努めていく。</t>
    <rPh sb="1" eb="3">
      <t>キョウヨウ</t>
    </rPh>
    <rPh sb="3" eb="5">
      <t>カイシ</t>
    </rPh>
    <rPh sb="9" eb="12">
      <t>ネンイジョウ</t>
    </rPh>
    <rPh sb="13" eb="15">
      <t>ケイカ</t>
    </rPh>
    <rPh sb="24" eb="26">
      <t>シュウゼン</t>
    </rPh>
    <rPh sb="26" eb="27">
      <t>ヒ</t>
    </rPh>
    <rPh sb="28" eb="30">
      <t>ゾウカ</t>
    </rPh>
    <rPh sb="37" eb="39">
      <t>ヨケン</t>
    </rPh>
    <rPh sb="45" eb="46">
      <t>ヒ</t>
    </rPh>
    <rPh sb="47" eb="48">
      <t>ツヅ</t>
    </rPh>
    <phoneticPr fontId="4"/>
  </si>
  <si>
    <t>　令和元年度に山口地区の機能強化工事を実施し、前年度には古井地区の機能強化工事を行っている。
　残り1地区の共栄地区は供用開始が他の2地区より遅いため、未実施である。</t>
    <rPh sb="1" eb="3">
      <t>レイワ</t>
    </rPh>
    <rPh sb="3" eb="5">
      <t>ガンネン</t>
    </rPh>
    <rPh sb="5" eb="6">
      <t>ド</t>
    </rPh>
    <rPh sb="7" eb="9">
      <t>ヤマグチ</t>
    </rPh>
    <rPh sb="9" eb="11">
      <t>チク</t>
    </rPh>
    <rPh sb="12" eb="14">
      <t>キノウ</t>
    </rPh>
    <rPh sb="14" eb="16">
      <t>キョウカ</t>
    </rPh>
    <rPh sb="16" eb="18">
      <t>コウジ</t>
    </rPh>
    <rPh sb="19" eb="21">
      <t>ジッシ</t>
    </rPh>
    <rPh sb="23" eb="26">
      <t>ゼンネンド</t>
    </rPh>
    <rPh sb="28" eb="30">
      <t>フルイ</t>
    </rPh>
    <rPh sb="30" eb="32">
      <t>チク</t>
    </rPh>
    <rPh sb="33" eb="35">
      <t>キノウ</t>
    </rPh>
    <rPh sb="35" eb="37">
      <t>キョウカ</t>
    </rPh>
    <rPh sb="37" eb="39">
      <t>コウジ</t>
    </rPh>
    <rPh sb="40" eb="41">
      <t>オコナ</t>
    </rPh>
    <rPh sb="48" eb="49">
      <t>ノコ</t>
    </rPh>
    <rPh sb="51" eb="53">
      <t>チク</t>
    </rPh>
    <rPh sb="54" eb="56">
      <t>キョウエイ</t>
    </rPh>
    <rPh sb="56" eb="58">
      <t>チク</t>
    </rPh>
    <rPh sb="59" eb="61">
      <t>キョウヨウ</t>
    </rPh>
    <rPh sb="61" eb="63">
      <t>カイシ</t>
    </rPh>
    <rPh sb="64" eb="65">
      <t>タ</t>
    </rPh>
    <rPh sb="67" eb="69">
      <t>チク</t>
    </rPh>
    <rPh sb="71" eb="72">
      <t>オソ</t>
    </rPh>
    <rPh sb="76" eb="79">
      <t>ミジッシ</t>
    </rPh>
    <phoneticPr fontId="4"/>
  </si>
  <si>
    <t xml:space="preserve">　収益的収支比率は2年続けて100％を超えて、良好である。
　企業債残高対事業規模比率はほぼ一般会計からの負担で比率が低くなっている。
　経費回収率は前年と比べ微減しているが、これは汚水処理費が微増したためである。
　汚水処理原価は前年と比べ43.44円増加しており、類似団体平均を超えている。これは汚水処理費が5,138千円増加したためである。
　施設利用率及び水洗化率は類似団体平均と比べ良好な数値で、概ね横ばいとなっている。
</t>
    <rPh sb="1" eb="4">
      <t>シュウエキテキ</t>
    </rPh>
    <rPh sb="4" eb="6">
      <t>シュウシ</t>
    </rPh>
    <rPh sb="6" eb="8">
      <t>ヒリツ</t>
    </rPh>
    <rPh sb="10" eb="11">
      <t>ネン</t>
    </rPh>
    <rPh sb="11" eb="12">
      <t>ツヅ</t>
    </rPh>
    <rPh sb="19" eb="20">
      <t>コ</t>
    </rPh>
    <rPh sb="23" eb="25">
      <t>リョウコウ</t>
    </rPh>
    <rPh sb="31" eb="33">
      <t>キギョウ</t>
    </rPh>
    <rPh sb="33" eb="34">
      <t>サイ</t>
    </rPh>
    <rPh sb="34" eb="36">
      <t>ザンダカ</t>
    </rPh>
    <rPh sb="36" eb="37">
      <t>タイ</t>
    </rPh>
    <rPh sb="37" eb="39">
      <t>ジギョウ</t>
    </rPh>
    <rPh sb="39" eb="41">
      <t>キボ</t>
    </rPh>
    <rPh sb="41" eb="43">
      <t>ヒリツ</t>
    </rPh>
    <rPh sb="46" eb="48">
      <t>イッパン</t>
    </rPh>
    <rPh sb="48" eb="50">
      <t>カイケイ</t>
    </rPh>
    <rPh sb="53" eb="55">
      <t>フタン</t>
    </rPh>
    <rPh sb="56" eb="58">
      <t>ヒリツ</t>
    </rPh>
    <rPh sb="59" eb="60">
      <t>ヒク</t>
    </rPh>
    <rPh sb="69" eb="71">
      <t>ケイヒ</t>
    </rPh>
    <rPh sb="71" eb="73">
      <t>カイシュウ</t>
    </rPh>
    <rPh sb="73" eb="74">
      <t>リツ</t>
    </rPh>
    <rPh sb="75" eb="77">
      <t>ゼンネン</t>
    </rPh>
    <rPh sb="78" eb="79">
      <t>クラ</t>
    </rPh>
    <rPh sb="80" eb="82">
      <t>ビゲン</t>
    </rPh>
    <rPh sb="91" eb="93">
      <t>オスイ</t>
    </rPh>
    <rPh sb="93" eb="95">
      <t>ショリ</t>
    </rPh>
    <rPh sb="95" eb="96">
      <t>ヒ</t>
    </rPh>
    <rPh sb="97" eb="99">
      <t>ビゾウ</t>
    </rPh>
    <rPh sb="109" eb="111">
      <t>オスイ</t>
    </rPh>
    <rPh sb="111" eb="113">
      <t>ショリ</t>
    </rPh>
    <rPh sb="113" eb="115">
      <t>ゲンカ</t>
    </rPh>
    <rPh sb="116" eb="118">
      <t>ゼンネン</t>
    </rPh>
    <rPh sb="119" eb="120">
      <t>クラ</t>
    </rPh>
    <rPh sb="126" eb="127">
      <t>エン</t>
    </rPh>
    <rPh sb="127" eb="129">
      <t>ゾウカ</t>
    </rPh>
    <rPh sb="134" eb="136">
      <t>ルイジ</t>
    </rPh>
    <rPh sb="136" eb="138">
      <t>ダンタイ</t>
    </rPh>
    <rPh sb="138" eb="140">
      <t>ヘイキン</t>
    </rPh>
    <rPh sb="141" eb="142">
      <t>コ</t>
    </rPh>
    <rPh sb="150" eb="152">
      <t>オスイ</t>
    </rPh>
    <rPh sb="152" eb="154">
      <t>ショリ</t>
    </rPh>
    <rPh sb="154" eb="155">
      <t>ヒ</t>
    </rPh>
    <rPh sb="161" eb="163">
      <t>セ</t>
    </rPh>
    <rPh sb="163" eb="165">
      <t>ゾウカ</t>
    </rPh>
    <rPh sb="175" eb="177">
      <t>シセツ</t>
    </rPh>
    <rPh sb="177" eb="179">
      <t>リヨウ</t>
    </rPh>
    <rPh sb="179" eb="180">
      <t>リツ</t>
    </rPh>
    <rPh sb="180" eb="181">
      <t>オヨ</t>
    </rPh>
    <rPh sb="182" eb="185">
      <t>スイセンカ</t>
    </rPh>
    <rPh sb="185" eb="186">
      <t>リツ</t>
    </rPh>
    <rPh sb="187" eb="189">
      <t>ルイジ</t>
    </rPh>
    <rPh sb="189" eb="191">
      <t>ダンタイ</t>
    </rPh>
    <rPh sb="191" eb="193">
      <t>ヘイキン</t>
    </rPh>
    <rPh sb="194" eb="195">
      <t>クラ</t>
    </rPh>
    <rPh sb="196" eb="198">
      <t>リョウコウ</t>
    </rPh>
    <rPh sb="199" eb="201">
      <t>スウチ</t>
    </rPh>
    <rPh sb="203" eb="204">
      <t>オオム</t>
    </rPh>
    <rPh sb="205" eb="206">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</si>
</sst>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F7-4917-87E2-167CBD005F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formatCode="#,##0.00;&quot;△&quot;#,##0.00">
                  <c:v>0</c:v>
                </c:pt>
              </c:numCache>
            </c:numRef>
          </c:val>
          <c:smooth val="0"/>
          <c:extLst>
            <c:ext xmlns:c16="http://schemas.microsoft.com/office/drawing/2014/chart" uri="{C3380CC4-5D6E-409C-BE32-E72D297353CC}">
              <c16:uniqueId val="{00000001-39F7-4917-87E2-167CBD005F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77.959999999999994</c:v>
                </c:pt>
                <c:pt idx="1">
                  <c:v>77.959999999999994</c:v>
                </c:pt>
                <c:pt idx="2">
                  <c:v>77.959999999999994</c:v>
                </c:pt>
                <c:pt idx="3">
                  <c:v>74.19</c:v>
                </c:pt>
                <c:pt idx="4">
                  <c:v>76.08</c:v>
                </c:pt>
              </c:numCache>
            </c:numRef>
          </c:val>
          <c:extLst>
            <c:ext xmlns:c16="http://schemas.microsoft.com/office/drawing/2014/chart" uri="{C3380CC4-5D6E-409C-BE32-E72D297353CC}">
              <c16:uniqueId val="{00000000-0856-422C-B47A-86895A2085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42.33</c:v>
                </c:pt>
              </c:numCache>
            </c:numRef>
          </c:val>
          <c:smooth val="0"/>
          <c:extLst>
            <c:ext xmlns:c16="http://schemas.microsoft.com/office/drawing/2014/chart" uri="{C3380CC4-5D6E-409C-BE32-E72D297353CC}">
              <c16:uniqueId val="{00000001-0856-422C-B47A-86895A2085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83.55</c:v>
                </c:pt>
                <c:pt idx="1">
                  <c:v>83.01</c:v>
                </c:pt>
                <c:pt idx="2">
                  <c:v>83.03</c:v>
                </c:pt>
                <c:pt idx="3">
                  <c:v>83.72</c:v>
                </c:pt>
                <c:pt idx="4">
                  <c:v>83.55</c:v>
                </c:pt>
              </c:numCache>
            </c:numRef>
          </c:val>
          <c:extLst>
            <c:ext xmlns:c16="http://schemas.microsoft.com/office/drawing/2014/chart" uri="{C3380CC4-5D6E-409C-BE32-E72D297353CC}">
              <c16:uniqueId val="{00000000-43F8-49EA-AC16-04DA04BB760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62.5</c:v>
                </c:pt>
              </c:numCache>
            </c:numRef>
          </c:val>
          <c:smooth val="0"/>
          <c:extLst>
            <c:ext xmlns:c16="http://schemas.microsoft.com/office/drawing/2014/chart" uri="{C3380CC4-5D6E-409C-BE32-E72D297353CC}">
              <c16:uniqueId val="{00000001-43F8-49EA-AC16-04DA04BB760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98.7</c:v>
                </c:pt>
                <c:pt idx="1">
                  <c:v>100.4</c:v>
                </c:pt>
                <c:pt idx="2">
                  <c:v>99.6</c:v>
                </c:pt>
                <c:pt idx="3">
                  <c:v>103.19</c:v>
                </c:pt>
                <c:pt idx="4">
                  <c:v>102.84</c:v>
                </c:pt>
              </c:numCache>
            </c:numRef>
          </c:val>
          <c:extLst>
            <c:ext xmlns:c16="http://schemas.microsoft.com/office/drawing/2014/chart" uri="{C3380CC4-5D6E-409C-BE32-E72D297353CC}">
              <c16:uniqueId val="{00000000-4407-497A-8163-761FB2D5A8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07-497A-8163-761FB2D5A8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AC-4DD3-A01E-F7B96A5B703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C-4DD3-A01E-F7B96A5B703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73-48E0-8B00-8516F9D4354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73-48E0-8B00-8516F9D4354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8A-4113-9AB8-96A3E95682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8A-4113-9AB8-96A3E95682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7A-434C-B15E-07BD1C1624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7A-434C-B15E-07BD1C1624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quot;-&quot;">
                  <c:v>236.71</c:v>
                </c:pt>
              </c:numCache>
            </c:numRef>
          </c:val>
          <c:extLst>
            <c:ext xmlns:c16="http://schemas.microsoft.com/office/drawing/2014/chart" uri="{C3380CC4-5D6E-409C-BE32-E72D297353CC}">
              <c16:uniqueId val="{00000000-A4E3-46C9-823A-ECE491320D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673.08</c:v>
                </c:pt>
              </c:numCache>
            </c:numRef>
          </c:val>
          <c:smooth val="0"/>
          <c:extLst>
            <c:ext xmlns:c16="http://schemas.microsoft.com/office/drawing/2014/chart" uri="{C3380CC4-5D6E-409C-BE32-E72D297353CC}">
              <c16:uniqueId val="{00000001-A4E3-46C9-823A-ECE491320D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30.99</c:v>
                </c:pt>
                <c:pt idx="1">
                  <c:v>34.619999999999997</c:v>
                </c:pt>
                <c:pt idx="2">
                  <c:v>66.31</c:v>
                </c:pt>
                <c:pt idx="3">
                  <c:v>68.02</c:v>
                </c:pt>
                <c:pt idx="4">
                  <c:v>58.93</c:v>
                </c:pt>
              </c:numCache>
            </c:numRef>
          </c:val>
          <c:extLst>
            <c:ext xmlns:c16="http://schemas.microsoft.com/office/drawing/2014/chart" uri="{C3380CC4-5D6E-409C-BE32-E72D297353CC}">
              <c16:uniqueId val="{00000000-4377-469C-98F0-5196967D9BC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42.44</c:v>
                </c:pt>
              </c:numCache>
            </c:numRef>
          </c:val>
          <c:smooth val="0"/>
          <c:extLst>
            <c:ext xmlns:c16="http://schemas.microsoft.com/office/drawing/2014/chart" uri="{C3380CC4-5D6E-409C-BE32-E72D297353CC}">
              <c16:uniqueId val="{00000001-4377-469C-98F0-5196967D9BC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579.54999999999995</c:v>
                </c:pt>
                <c:pt idx="1">
                  <c:v>519.61</c:v>
                </c:pt>
                <c:pt idx="2">
                  <c:v>281.64</c:v>
                </c:pt>
                <c:pt idx="3">
                  <c:v>270.20999999999998</c:v>
                </c:pt>
                <c:pt idx="4">
                  <c:v>313.64999999999998</c:v>
                </c:pt>
              </c:numCache>
            </c:numRef>
          </c:val>
          <c:extLst>
            <c:ext xmlns:c16="http://schemas.microsoft.com/office/drawing/2014/chart" uri="{C3380CC4-5D6E-409C-BE32-E72D297353CC}">
              <c16:uniqueId val="{00000000-A6F2-40BB-8C78-BB93A264C59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284.54000000000002</c:v>
                </c:pt>
              </c:numCache>
            </c:numRef>
          </c:val>
          <c:smooth val="0"/>
          <c:extLst>
            <c:ext xmlns:c16="http://schemas.microsoft.com/office/drawing/2014/chart" uri="{C3380CC4-5D6E-409C-BE32-E72D297353CC}">
              <c16:uniqueId val="{00000001-A6F2-40BB-8C78-BB93A264C59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印南町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F3</v>
      </c>
      <c r="X8" s="49"/>
      <c r="Y8" s="49"/>
      <c r="Z8" s="49"/>
      <c r="AA8" s="49"/>
      <c r="AB8" s="49"/>
      <c r="AC8" s="49"/>
      <c r="AD8" s="50" t="str">
        <f>データ!$M$6</f>
        <v>非設置</v>
      </c>
      <c r="AE8" s="50"/>
      <c r="AF8" s="50"/>
      <c r="AG8" s="50"/>
      <c r="AH8" s="50"/>
      <c r="AI8" s="50"/>
      <c r="AJ8" s="50"/>
      <c r="AK8" s="3"/>
      <c r="AL8" s="51">
        <f>データ!S6</f>
        <v>8212</v>
      </c>
      <c r="AM8" s="51"/>
      <c r="AN8" s="51"/>
      <c r="AO8" s="51"/>
      <c r="AP8" s="51"/>
      <c r="AQ8" s="51"/>
      <c r="AR8" s="51"/>
      <c r="AS8" s="51"/>
      <c r="AT8" s="46">
        <f>データ!T6</f>
        <v>113.62</v>
      </c>
      <c r="AU8" s="46"/>
      <c r="AV8" s="46"/>
      <c r="AW8" s="46"/>
      <c r="AX8" s="46"/>
      <c r="AY8" s="46"/>
      <c r="AZ8" s="46"/>
      <c r="BA8" s="46"/>
      <c r="BB8" s="46">
        <f>データ!U6</f>
        <v>72.28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13.91</v>
      </c>
      <c r="Q10" s="46"/>
      <c r="R10" s="46"/>
      <c r="S10" s="46"/>
      <c r="T10" s="46"/>
      <c r="U10" s="46"/>
      <c r="V10" s="46"/>
      <c r="W10" s="46">
        <f>データ!Q6</f>
        <v>100</v>
      </c>
      <c r="X10" s="46"/>
      <c r="Y10" s="46"/>
      <c r="Z10" s="46"/>
      <c r="AA10" s="46"/>
      <c r="AB10" s="46"/>
      <c r="AC10" s="46"/>
      <c r="AD10" s="51">
        <f>データ!R6</f>
        <v>4987</v>
      </c>
      <c r="AE10" s="51"/>
      <c r="AF10" s="51"/>
      <c r="AG10" s="51"/>
      <c r="AH10" s="51"/>
      <c r="AI10" s="51"/>
      <c r="AJ10" s="51"/>
      <c r="AK10" s="2"/>
      <c r="AL10" s="51">
        <f>データ!V6</f>
        <v>1137</v>
      </c>
      <c r="AM10" s="51"/>
      <c r="AN10" s="51"/>
      <c r="AO10" s="51"/>
      <c r="AP10" s="51"/>
      <c r="AQ10" s="51"/>
      <c r="AR10" s="51"/>
      <c r="AS10" s="51"/>
      <c r="AT10" s="46">
        <f>データ!W6</f>
        <v>0.38</v>
      </c>
      <c r="AU10" s="46"/>
      <c r="AV10" s="46"/>
      <c r="AW10" s="46"/>
      <c r="AX10" s="46"/>
      <c r="AY10" s="46"/>
      <c r="AZ10" s="46"/>
      <c r="BA10" s="46"/>
      <c r="BB10" s="46">
        <f>データ!X6</f>
        <v>2992.11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9D2q2SRWhhleQLSArdKwtmj8ueVb/yfM4BoooQ6z89sJnbeYKEimCv/Rexdu08le8jAhR/0ULw9iea6EProGqQ==" saltValue="XANNf36XD6MZZ15jX6o5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303909</v>
      </c>
      <c r="D6" s="33">
        <f t="shared" si="3"/>
        <v>47</v>
      </c>
      <c r="E6" s="33">
        <f t="shared" si="3"/>
        <v>17</v>
      </c>
      <c r="F6" s="33">
        <f t="shared" si="3"/>
        <v>5</v>
      </c>
      <c r="G6" s="33">
        <f t="shared" si="3"/>
        <v>0</v>
      </c>
      <c r="H6" s="33" t="str">
        <f t="shared" si="3"/>
        <v>和歌山県　印南町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13.91</v>
      </c>
      <c r="Q6" s="34">
        <f t="shared" si="3"/>
        <v>100</v>
      </c>
      <c r="R6" s="34">
        <f t="shared" si="3"/>
        <v>4987</v>
      </c>
      <c r="S6" s="34">
        <f t="shared" si="3"/>
        <v>8212</v>
      </c>
      <c r="T6" s="34">
        <f t="shared" si="3"/>
        <v>113.62</v>
      </c>
      <c r="U6" s="34">
        <f t="shared" si="3"/>
        <v>72.28</v>
      </c>
      <c r="V6" s="34">
        <f t="shared" si="3"/>
        <v>1137</v>
      </c>
      <c r="W6" s="34">
        <f t="shared" si="3"/>
        <v>0.38</v>
      </c>
      <c r="X6" s="34">
        <f t="shared" si="3"/>
        <v>2992.11</v>
      </c>
      <c r="Y6" s="35">
        <f>IF(Y7="",NA(),Y7)</f>
        <v>98.7</v>
      </c>
      <c r="Z6" s="35">
        <f t="shared" ref="Z6:AH6" si="4">IF(Z7="",NA(),Z7)</f>
        <v>100.4</v>
      </c>
      <c r="AA6" s="35">
        <f t="shared" si="4"/>
        <v>99.6</v>
      </c>
      <c r="AB6" s="35">
        <f t="shared" si="4"/>
        <v>103.19</v>
      </c>
      <c r="AC6" s="35">
        <f t="shared" si="4"/>
        <v>102.84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236.71</v>
      </c>
      <c r="BK6" s="35">
        <f t="shared" si="7"/>
        <v>979.89</v>
      </c>
      <c r="BL6" s="35">
        <f t="shared" si="7"/>
        <v>1051.43</v>
      </c>
      <c r="BM6" s="35">
        <f t="shared" si="7"/>
        <v>982.29</v>
      </c>
      <c r="BN6" s="35">
        <f t="shared" si="7"/>
        <v>713.28</v>
      </c>
      <c r="BO6" s="35">
        <f t="shared" si="7"/>
        <v>673.08</v>
      </c>
      <c r="BP6" s="34" t="str">
        <f>IF(BP7="","",IF(BP7="-","【-】","【"&amp;SUBSTITUTE(TEXT(BP7,"#,##0.00"),"-","△")&amp;"】"))</f>
        <v>【765.47】</v>
      </c>
      <c r="BQ6" s="35">
        <f>IF(BQ7="",NA(),BQ7)</f>
        <v>30.99</v>
      </c>
      <c r="BR6" s="35">
        <f t="shared" ref="BR6:BZ6" si="8">IF(BR7="",NA(),BR7)</f>
        <v>34.619999999999997</v>
      </c>
      <c r="BS6" s="35">
        <f t="shared" si="8"/>
        <v>66.31</v>
      </c>
      <c r="BT6" s="35">
        <f t="shared" si="8"/>
        <v>68.02</v>
      </c>
      <c r="BU6" s="35">
        <f t="shared" si="8"/>
        <v>58.93</v>
      </c>
      <c r="BV6" s="35">
        <f t="shared" si="8"/>
        <v>41.34</v>
      </c>
      <c r="BW6" s="35">
        <f t="shared" si="8"/>
        <v>40.06</v>
      </c>
      <c r="BX6" s="35">
        <f t="shared" si="8"/>
        <v>41.25</v>
      </c>
      <c r="BY6" s="35">
        <f t="shared" si="8"/>
        <v>40.75</v>
      </c>
      <c r="BZ6" s="35">
        <f t="shared" si="8"/>
        <v>42.44</v>
      </c>
      <c r="CA6" s="34" t="str">
        <f>IF(CA7="","",IF(CA7="-","【-】","【"&amp;SUBSTITUTE(TEXT(CA7,"#,##0.00"),"-","△")&amp;"】"))</f>
        <v>【59.59】</v>
      </c>
      <c r="CB6" s="35">
        <f>IF(CB7="",NA(),CB7)</f>
        <v>579.54999999999995</v>
      </c>
      <c r="CC6" s="35">
        <f t="shared" ref="CC6:CK6" si="9">IF(CC7="",NA(),CC7)</f>
        <v>519.61</v>
      </c>
      <c r="CD6" s="35">
        <f t="shared" si="9"/>
        <v>281.64</v>
      </c>
      <c r="CE6" s="35">
        <f t="shared" si="9"/>
        <v>270.20999999999998</v>
      </c>
      <c r="CF6" s="35">
        <f t="shared" si="9"/>
        <v>313.64999999999998</v>
      </c>
      <c r="CG6" s="35">
        <f t="shared" si="9"/>
        <v>357.49</v>
      </c>
      <c r="CH6" s="35">
        <f t="shared" si="9"/>
        <v>355.22</v>
      </c>
      <c r="CI6" s="35">
        <f t="shared" si="9"/>
        <v>334.48</v>
      </c>
      <c r="CJ6" s="35">
        <f t="shared" si="9"/>
        <v>311.70999999999998</v>
      </c>
      <c r="CK6" s="35">
        <f t="shared" si="9"/>
        <v>284.54000000000002</v>
      </c>
      <c r="CL6" s="34" t="str">
        <f>IF(CL7="","",IF(CL7="-","【-】","【"&amp;SUBSTITUTE(TEXT(CL7,"#,##0.00"),"-","△")&amp;"】"))</f>
        <v>【257.86】</v>
      </c>
      <c r="CM6" s="35">
        <f>IF(CM7="",NA(),CM7)</f>
        <v>77.959999999999994</v>
      </c>
      <c r="CN6" s="35">
        <f t="shared" ref="CN6:CV6" si="10">IF(CN7="",NA(),CN7)</f>
        <v>77.959999999999994</v>
      </c>
      <c r="CO6" s="35">
        <f t="shared" si="10"/>
        <v>77.959999999999994</v>
      </c>
      <c r="CP6" s="35">
        <f t="shared" si="10"/>
        <v>74.19</v>
      </c>
      <c r="CQ6" s="35">
        <f t="shared" si="10"/>
        <v>76.08</v>
      </c>
      <c r="CR6" s="35">
        <f t="shared" si="10"/>
        <v>44.69</v>
      </c>
      <c r="CS6" s="35">
        <f t="shared" si="10"/>
        <v>42.84</v>
      </c>
      <c r="CT6" s="35">
        <f t="shared" si="10"/>
        <v>40.93</v>
      </c>
      <c r="CU6" s="35">
        <f t="shared" si="10"/>
        <v>43.38</v>
      </c>
      <c r="CV6" s="35">
        <f t="shared" si="10"/>
        <v>42.33</v>
      </c>
      <c r="CW6" s="34" t="str">
        <f>IF(CW7="","",IF(CW7="-","【-】","【"&amp;SUBSTITUTE(TEXT(CW7,"#,##0.00"),"-","△")&amp;"】"))</f>
        <v>【51.30】</v>
      </c>
      <c r="CX6" s="35">
        <f>IF(CX7="",NA(),CX7)</f>
        <v>83.55</v>
      </c>
      <c r="CY6" s="35">
        <f t="shared" ref="CY6:DG6" si="11">IF(CY7="",NA(),CY7)</f>
        <v>83.01</v>
      </c>
      <c r="CZ6" s="35">
        <f t="shared" si="11"/>
        <v>83.03</v>
      </c>
      <c r="DA6" s="35">
        <f t="shared" si="11"/>
        <v>83.72</v>
      </c>
      <c r="DB6" s="35">
        <f t="shared" si="11"/>
        <v>83.55</v>
      </c>
      <c r="DC6" s="35">
        <f t="shared" si="11"/>
        <v>69.67</v>
      </c>
      <c r="DD6" s="35">
        <f t="shared" si="11"/>
        <v>66.3</v>
      </c>
      <c r="DE6" s="35">
        <f t="shared" si="11"/>
        <v>62.73</v>
      </c>
      <c r="DF6" s="35">
        <f t="shared" si="11"/>
        <v>62.02</v>
      </c>
      <c r="DG6" s="35">
        <f t="shared" si="11"/>
        <v>62.5</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0.04</v>
      </c>
      <c r="EN6" s="34">
        <f t="shared" si="14"/>
        <v>0</v>
      </c>
      <c r="EO6" s="34" t="str">
        <f>IF(EO7="","",IF(EO7="-","【-】","【"&amp;SUBSTITUTE(TEXT(EO7,"#,##0.00"),"-","△")&amp;"】"))</f>
        <v>【0.02】</v>
      </c>
    </row>
    <row r="7" spans="1:145" s="36" customFormat="1" x14ac:dyDescent="0.15">
      <c r="A7" s="28"/>
      <c r="B7" s="37">
        <v>2019</v>
      </c>
      <c r="C7" s="37">
        <v>303909</v>
      </c>
      <c r="D7" s="37">
        <v>47</v>
      </c>
      <c r="E7" s="37">
        <v>17</v>
      </c>
      <c r="F7" s="37">
        <v>5</v>
      </c>
      <c r="G7" s="37">
        <v>0</v>
      </c>
      <c r="H7" s="37" t="s">
        <v>96</v>
      </c>
      <c r="I7" s="37" t="s">
        <v>97</v>
      </c>
      <c r="J7" s="37" t="s">
        <v>98</v>
      </c>
      <c r="K7" s="37" t="s">
        <v>99</v>
      </c>
      <c r="L7" s="37" t="s">
        <v>100</v>
      </c>
      <c r="M7" s="37" t="s">
        <v>101</v>
      </c>
      <c r="N7" s="38" t="s">
        <v>102</v>
      </c>
      <c r="O7" s="38" t="s">
        <v>103</v>
      </c>
      <c r="P7" s="38">
        <v>13.91</v>
      </c>
      <c r="Q7" s="38">
        <v>100</v>
      </c>
      <c r="R7" s="38">
        <v>4987</v>
      </c>
      <c r="S7" s="38">
        <v>8212</v>
      </c>
      <c r="T7" s="38">
        <v>113.62</v>
      </c>
      <c r="U7" s="38">
        <v>72.28</v>
      </c>
      <c r="V7" s="38">
        <v>1137</v>
      </c>
      <c r="W7" s="38">
        <v>0.38</v>
      </c>
      <c r="X7" s="38">
        <v>2992.11</v>
      </c>
      <c r="Y7" s="38">
        <v>98.7</v>
      </c>
      <c r="Z7" s="38">
        <v>100.4</v>
      </c>
      <c r="AA7" s="38">
        <v>99.6</v>
      </c>
      <c r="AB7" s="38">
        <v>103.19</v>
      </c>
      <c r="AC7" s="38">
        <v>102.84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236.71</v>
      </c>
      <c r="BK7" s="38">
        <v>979.89</v>
      </c>
      <c r="BL7" s="38">
        <v>1051.43</v>
      </c>
      <c r="BM7" s="38">
        <v>982.29</v>
      </c>
      <c r="BN7" s="38">
        <v>713.28</v>
      </c>
      <c r="BO7" s="38">
        <v>673.08</v>
      </c>
      <c r="BP7" s="38">
        <v>765.47</v>
      </c>
      <c r="BQ7" s="38">
        <v>30.99</v>
      </c>
      <c r="BR7" s="38">
        <v>34.619999999999997</v>
      </c>
      <c r="BS7" s="38">
        <v>66.31</v>
      </c>
      <c r="BT7" s="38">
        <v>68.02</v>
      </c>
      <c r="BU7" s="38">
        <v>58.93</v>
      </c>
      <c r="BV7" s="38">
        <v>41.34</v>
      </c>
      <c r="BW7" s="38">
        <v>40.06</v>
      </c>
      <c r="BX7" s="38">
        <v>41.25</v>
      </c>
      <c r="BY7" s="38">
        <v>40.75</v>
      </c>
      <c r="BZ7" s="38">
        <v>42.44</v>
      </c>
      <c r="CA7" s="38">
        <v>59.59</v>
      </c>
      <c r="CB7" s="38">
        <v>579.54999999999995</v>
      </c>
      <c r="CC7" s="38">
        <v>519.61</v>
      </c>
      <c r="CD7" s="38">
        <v>281.64</v>
      </c>
      <c r="CE7" s="38">
        <v>270.20999999999998</v>
      </c>
      <c r="CF7" s="38">
        <v>313.64999999999998</v>
      </c>
      <c r="CG7" s="38">
        <v>357.49</v>
      </c>
      <c r="CH7" s="38">
        <v>355.22</v>
      </c>
      <c r="CI7" s="38">
        <v>334.48</v>
      </c>
      <c r="CJ7" s="38">
        <v>311.70999999999998</v>
      </c>
      <c r="CK7" s="38">
        <v>284.54000000000002</v>
      </c>
      <c r="CL7" s="38">
        <v>257.86</v>
      </c>
      <c r="CM7" s="38">
        <v>77.959999999999994</v>
      </c>
      <c r="CN7" s="38">
        <v>77.959999999999994</v>
      </c>
      <c r="CO7" s="38">
        <v>77.959999999999994</v>
      </c>
      <c r="CP7" s="38">
        <v>74.19</v>
      </c>
      <c r="CQ7" s="38">
        <v>76.08</v>
      </c>
      <c r="CR7" s="38">
        <v>44.69</v>
      </c>
      <c r="CS7" s="38">
        <v>42.84</v>
      </c>
      <c r="CT7" s="38">
        <v>40.93</v>
      </c>
      <c r="CU7" s="38">
        <v>43.38</v>
      </c>
      <c r="CV7" s="38">
        <v>42.33</v>
      </c>
      <c r="CW7" s="38">
        <v>51.3</v>
      </c>
      <c r="CX7" s="38">
        <v>83.55</v>
      </c>
      <c r="CY7" s="38">
        <v>83.01</v>
      </c>
      <c r="CZ7" s="38">
        <v>83.03</v>
      </c>
      <c r="DA7" s="38">
        <v>83.72</v>
      </c>
      <c r="DB7" s="38">
        <v>83.55</v>
      </c>
      <c r="DC7" s="38">
        <v>69.67</v>
      </c>
      <c r="DD7" s="38">
        <v>66.3</v>
      </c>
      <c r="DE7" s="38">
        <v>62.73</v>
      </c>
      <c r="DF7" s="38">
        <v>62.02</v>
      </c>
      <c r="DG7" s="38">
        <v>62.5</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0.04</v>
      </c>
      <c r="EN7" s="38">
        <v>0</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堂 一輝</cp:lastModifiedBy>
  <cp:lastPrinted>2021-02-09T05:43:24Z</cp:lastPrinted>
  <dcterms:created xsi:type="dcterms:W3CDTF">2020-12-04T03:06:28Z</dcterms:created>
  <dcterms:modified xsi:type="dcterms:W3CDTF">2021-02-09T05:43:57Z</dcterms:modified>
  <cp:category/>
</cp:coreProperties>
</file>