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33\Desktop\"/>
    </mc:Choice>
  </mc:AlternateContent>
  <xr:revisionPtr revIDLastSave="0" documentId="8_{6E5B7F47-D993-4BFB-B768-FB3E3B35CE9C}" xr6:coauthVersionLast="36" xr6:coauthVersionMax="36" xr10:uidLastSave="{00000000-0000-0000-0000-000000000000}"/>
  <workbookProtection workbookAlgorithmName="SHA-512" workbookHashValue="xvWpeTVUS/73PUEpcG5uIxmU5p2Ayg68BHgsdX4IXk0pUMlWj0SgYKQLicoHUn4JOZ1CxEeWwCfEH9B6+bhK1A==" workbookSaltValue="wN7WRopVt6mhX3PpBPbu+w=="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F85" i="4"/>
  <c r="E85" i="4"/>
  <c r="BB10" i="4"/>
  <c r="AT10" i="4"/>
  <c r="AL10" i="4"/>
  <c r="W10" i="4"/>
  <c r="I10" i="4"/>
  <c r="B10" i="4"/>
  <c r="BB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<sst xmlns="http://schemas.openxmlformats.org/spreadsheetml/2006/main" count="228" uniqueCount="116">
  <si>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</si>
  <si>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</si>
  <si>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</si>
  <si>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</si>
  <si>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</si>
  <si>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</si>
  <si>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</si>
  <si>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</si>
  <si>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</si>
  <si>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</si>
  <si>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</si>
  <si>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</si>
  <si>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</si>
  <si>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</si>
  <si>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</si>
  <si>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</si>
  <si>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</si>
  <si>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</si>
  <si>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</si>
  <si>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</si>
  <si>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</si>
  <si>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</si>
  <si>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</si>
  <si>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</si>
  <si>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</si>
  <si>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</si>
  <si>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</si>
  <si>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</si>
  <si>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</si>
  <si>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</si>
  <si>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</si>
  <si>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</si>
  <si>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</si>
  <si>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</si>
  <si>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</si>
  <si>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</si>
  <si>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</si>
  <si>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</si>
  <si>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</si>
  <si>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</si>
  <si>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</si>
  <si>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</si>
  <si>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</si>
  <si>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</si>
  <si>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</si>
  <si>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</si>
  <si>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</si>
  <si>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</si>
  <si>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</si>
  <si>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</si>
  <si>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</si>
  <si>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</si>
  <si>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</si>
  <si>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</si>
  <si>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</si>
  <si>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</si>
  <si>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</si>
  <si>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</si>
  <si>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</si>
  <si>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</si>
  <si>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</si>
  <si>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</si>
  <si>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</si>
  <si>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</si>
  <si>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</si>
  <si>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</si>
  <si>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</si>
  <si>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</si>
  <si>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</si>
  <si>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</si>
  <si>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</si>
  <si>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</si>
  <si>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</si>
  <si>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</si>
  <si>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</si>
  <si>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</si>
  <si>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</si>
  <si>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</si>
  <si>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</si>
  <si>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</si>
  <si>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</si>
  <si>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</si>
  <si>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</si>
  <si>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</si>
  <si>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</si>
  <si>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</si>
  <si>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</si>
  <si>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</si>
  <si>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</si>
  <si>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</si>
  <si>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</si>
  <si>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</si>
  <si>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</si>
  <si>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</si>
  <si>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</si>
  <si>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</si>
  <si>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</si>
  <si>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</si>
  <si>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</si>
  <si>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</si>
  <si>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</si>
  <si>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</si>
  <si>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</si>
  <si>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</si>
  <si>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</si>
  <si>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</si>
  <si>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</si>
  <si>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</si>
  <si>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</si>
  <si>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</si>
  <si>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</si>
  <si>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</si>
  <si>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</si>
  <si>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赤字経営であり、独立採算で運営していくためには、費用の削減と費用に見合った適正な料金収入の確保することが求められます。
　現状では料金改定を実施しなければ、老朽に伴う管路及び施設機械の更新の財源確保は難しく、また近い将来、人口減少により、大幅な給水量の増加は見込めないため経営戦略をさらに見直し事業展開をしたい。</t>
    <phoneticPr fontId="4"/>
  </si>
  <si>
    <t>　経営収支比率・料金回収率は、100％を下回っており赤字であり、給水に係る費用を料金収入で賄えていない状況です。当町は原水を他町の団体から送水（購入）しており、受水費の費用が給水に係る費用の中でもかなりのウエイトを占めており、どうしても給水原価を下げることは困難な現状となっています。
　流動化率については、今は100%以上あり、短期的な債務に対する支払能力はあります。
　企業債残高対給水収益比率については、類似団体と同じく施設整備に対しての企業債依存率が高く自己財源がないため、企業債を頼りにしなければならないのが現状です。
　有収率についても、昨年度に比べ減少しているため、少しでも高めるために、漏水調査を実施し、費用と整合性のとれた適正な水道料金収入となるよう水道料金の改定をしなければならない。</t>
    <rPh sb="5" eb="7">
      <t>ヒリツ</t>
    </rPh>
    <rPh sb="8" eb="10">
      <t>リョウキン</t>
    </rPh>
    <rPh sb="10" eb="12">
      <t>カイシュウ</t>
    </rPh>
    <rPh sb="12" eb="13">
      <t>リツ</t>
    </rPh>
    <rPh sb="20" eb="22">
      <t>シタマワ</t>
    </rPh>
    <rPh sb="132" eb="134">
      <t>ゲンジョウ</t>
    </rPh>
    <rPh sb="165" eb="168">
      <t>タンキテキ</t>
    </rPh>
    <rPh sb="169" eb="171">
      <t>サイム</t>
    </rPh>
    <rPh sb="172" eb="173">
      <t>タイ</t>
    </rPh>
    <rPh sb="275" eb="278">
      <t>サクネンド</t>
    </rPh>
    <rPh sb="279" eb="280">
      <t>クラ</t>
    </rPh>
    <rPh sb="281" eb="283">
      <t>ゲンショウ</t>
    </rPh>
    <phoneticPr fontId="4"/>
  </si>
  <si>
    <t>　当町の基幹管路は昭和48年～昭和57年に布設された管路については、2020年代前半に法定耐用年数を経過するため、管路経年比率が年々増加している。
　今後効率的に管路の更新を実施するため、アセットマネジメント等を見直し、具体的な更新工事計画を作成したい。（工事計画書作成年度は未定）</t>
    <rPh sb="26" eb="28">
      <t>カンロ</t>
    </rPh>
    <rPh sb="38" eb="40">
      <t>ネンダイ</t>
    </rPh>
    <rPh sb="40" eb="42">
      <t>ゼンハン</t>
    </rPh>
    <rPh sb="43" eb="45">
      <t>ホウテイ</t>
    </rPh>
    <rPh sb="57" eb="59">
      <t>カンロ</t>
    </rPh>
    <rPh sb="59" eb="61">
      <t>ケイネン</t>
    </rPh>
    <rPh sb="61" eb="63">
      <t>ヒリツ</t>
    </rPh>
    <rPh sb="64" eb="66">
      <t>ネンネン</t>
    </rPh>
    <rPh sb="66" eb="68">
      <t>ゾウカ</t>
    </rPh>
    <rPh sb="82" eb="83">
      <t>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</si>
</sst>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0.01</c:v>
                </c:pt>
                <c:pt idx="2">
                  <c:v>0.68</c:v>
                </c:pt>
                <c:pt idx="3">
                  <c:v>0.2</c:v>
                </c:pt>
                <c:pt idx="4">
                  <c:v>1.03</c:v>
                </c:pt>
              </c:numCache>
            </c:numRef>
          </c:val>
          <c:extLst>
            <c:ext xmlns:c16="http://schemas.microsoft.com/office/drawing/2014/chart" uri="{C3380CC4-5D6E-409C-BE32-E72D297353CC}">
              <c16:uniqueId val="{00000000-41AF-4F65-A9EA-218F42A9F6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41AF-4F65-A9EA-218F42A9F6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72.77</c:v>
                </c:pt>
                <c:pt idx="1">
                  <c:v>74.87</c:v>
                </c:pt>
                <c:pt idx="2">
                  <c:v>76.31</c:v>
                </c:pt>
                <c:pt idx="3">
                  <c:v>73.099999999999994</c:v>
                </c:pt>
                <c:pt idx="4">
                  <c:v>73.87</c:v>
                </c:pt>
              </c:numCache>
            </c:numRef>
          </c:val>
          <c:extLst>
            <c:ext xmlns:c16="http://schemas.microsoft.com/office/drawing/2014/chart" uri="{C3380CC4-5D6E-409C-BE32-E72D297353CC}">
              <c16:uniqueId val="{00000000-A57F-4665-BC1B-A38D1B550E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A57F-4665-BC1B-A38D1B550E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84.56</c:v>
                </c:pt>
                <c:pt idx="1">
                  <c:v>82.4</c:v>
                </c:pt>
                <c:pt idx="2">
                  <c:v>81.39</c:v>
                </c:pt>
                <c:pt idx="3">
                  <c:v>84.24</c:v>
                </c:pt>
                <c:pt idx="4">
                  <c:v>82.36</c:v>
                </c:pt>
              </c:numCache>
            </c:numRef>
          </c:val>
          <c:extLst>
            <c:ext xmlns:c16="http://schemas.microsoft.com/office/drawing/2014/chart" uri="{C3380CC4-5D6E-409C-BE32-E72D297353CC}">
              <c16:uniqueId val="{00000000-F688-41A3-91FF-33348F6E45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F688-41A3-91FF-33348F6E45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94.64</c:v>
                </c:pt>
                <c:pt idx="1">
                  <c:v>93.54</c:v>
                </c:pt>
                <c:pt idx="2">
                  <c:v>96.53</c:v>
                </c:pt>
                <c:pt idx="3">
                  <c:v>93.32</c:v>
                </c:pt>
                <c:pt idx="4">
                  <c:v>91.1</c:v>
                </c:pt>
              </c:numCache>
            </c:numRef>
          </c:val>
          <c:extLst>
            <c:ext xmlns:c16="http://schemas.microsoft.com/office/drawing/2014/chart" uri="{C3380CC4-5D6E-409C-BE32-E72D297353CC}">
              <c16:uniqueId val="{00000000-FBF0-4E8B-9C5D-2024E43F43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FBF0-4E8B-9C5D-2024E43F43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51.07</c:v>
                </c:pt>
                <c:pt idx="1">
                  <c:v>52.98</c:v>
                </c:pt>
                <c:pt idx="2">
                  <c:v>56.39</c:v>
                </c:pt>
                <c:pt idx="3">
                  <c:v>60.03</c:v>
                </c:pt>
                <c:pt idx="4">
                  <c:v>60.02</c:v>
                </c:pt>
              </c:numCache>
            </c:numRef>
          </c:val>
          <c:extLst>
            <c:ext xmlns:c16="http://schemas.microsoft.com/office/drawing/2014/chart" uri="{C3380CC4-5D6E-409C-BE32-E72D297353CC}">
              <c16:uniqueId val="{00000000-0F02-4743-BE1A-082BBCBAC9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F02-4743-BE1A-082BBCBAC9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8.7100000000000009</c:v>
                </c:pt>
                <c:pt idx="1">
                  <c:v>11.67</c:v>
                </c:pt>
                <c:pt idx="2">
                  <c:v>11.67</c:v>
                </c:pt>
                <c:pt idx="3">
                  <c:v>19.96</c:v>
                </c:pt>
                <c:pt idx="4">
                  <c:v>30.35</c:v>
                </c:pt>
              </c:numCache>
            </c:numRef>
          </c:val>
          <c:extLst>
            <c:ext xmlns:c16="http://schemas.microsoft.com/office/drawing/2014/chart" uri="{C3380CC4-5D6E-409C-BE32-E72D297353CC}">
              <c16:uniqueId val="{00000000-2D89-4C1A-9DDC-441AA30DAB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2D89-4C1A-9DDC-441AA30DAB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89-4383-8E33-105AD6B7DF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689-4383-8E33-105AD6B7DF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360.09</c:v>
                </c:pt>
                <c:pt idx="1">
                  <c:v>386.28</c:v>
                </c:pt>
                <c:pt idx="2">
                  <c:v>371.77</c:v>
                </c:pt>
                <c:pt idx="3">
                  <c:v>352.88</c:v>
                </c:pt>
                <c:pt idx="4">
                  <c:v>350.41</c:v>
                </c:pt>
              </c:numCache>
            </c:numRef>
          </c:val>
          <c:extLst>
            <c:ext xmlns:c16="http://schemas.microsoft.com/office/drawing/2014/chart" uri="{C3380CC4-5D6E-409C-BE32-E72D297353CC}">
              <c16:uniqueId val="{00000000-D161-4CA9-B7FA-C633B18A76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161-4CA9-B7FA-C633B18A76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487.35</c:v>
                </c:pt>
                <c:pt idx="1">
                  <c:v>470.32</c:v>
                </c:pt>
                <c:pt idx="2">
                  <c:v>451.28</c:v>
                </c:pt>
                <c:pt idx="3">
                  <c:v>435.29</c:v>
                </c:pt>
                <c:pt idx="4">
                  <c:v>439.66</c:v>
                </c:pt>
              </c:numCache>
            </c:numRef>
          </c:val>
          <c:extLst>
            <c:ext xmlns:c16="http://schemas.microsoft.com/office/drawing/2014/chart" uri="{C3380CC4-5D6E-409C-BE32-E72D297353CC}">
              <c16:uniqueId val="{00000000-60BB-417E-A5AD-1AA0FB40A7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60BB-417E-A5AD-1AA0FB40A7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86.72</c:v>
                </c:pt>
                <c:pt idx="1">
                  <c:v>84.52</c:v>
                </c:pt>
                <c:pt idx="2">
                  <c:v>88.24</c:v>
                </c:pt>
                <c:pt idx="3">
                  <c:v>85.85</c:v>
                </c:pt>
                <c:pt idx="4">
                  <c:v>83.02</c:v>
                </c:pt>
              </c:numCache>
            </c:numRef>
          </c:val>
          <c:extLst>
            <c:ext xmlns:c16="http://schemas.microsoft.com/office/drawing/2014/chart" uri="{C3380CC4-5D6E-409C-BE32-E72D297353CC}">
              <c16:uniqueId val="{00000000-F53E-4388-A2E5-5B006D7E44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53E-4388-A2E5-5B006D7E44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261.08999999999997</c:v>
                </c:pt>
                <c:pt idx="1">
                  <c:v>266.43</c:v>
                </c:pt>
                <c:pt idx="2">
                  <c:v>255.61</c:v>
                </c:pt>
                <c:pt idx="3">
                  <c:v>261.42</c:v>
                </c:pt>
                <c:pt idx="4">
                  <c:v>268.45999999999998</c:v>
                </c:pt>
              </c:numCache>
            </c:numRef>
          </c:val>
          <c:extLst>
            <c:ext xmlns:c16="http://schemas.microsoft.com/office/drawing/2014/chart" uri="{C3380CC4-5D6E-409C-BE32-E72D297353CC}">
              <c16:uniqueId val="{00000000-7B15-4F23-B025-78261E8925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7B15-4F23-B025-78261E8925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1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日高町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7935</v>
      </c>
      <c r="AM8" s="71"/>
      <c r="AN8" s="71"/>
      <c r="AO8" s="71"/>
      <c r="AP8" s="71"/>
      <c r="AQ8" s="71"/>
      <c r="AR8" s="71"/>
      <c r="AS8" s="71"/>
      <c r="AT8" s="67">
        <f>データ!$S$6</f>
        <v>46.19</v>
      </c>
      <c r="AU8" s="68"/>
      <c r="AV8" s="68"/>
      <c r="AW8" s="68"/>
      <c r="AX8" s="68"/>
      <c r="AY8" s="68"/>
      <c r="AZ8" s="68"/>
      <c r="BA8" s="68"/>
      <c r="BB8" s="70">
        <f>データ!$T$6</f>
        <v>171.79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54.32</v>
      </c>
      <c r="J10" s="68"/>
      <c r="K10" s="68"/>
      <c r="L10" s="68"/>
      <c r="M10" s="68"/>
      <c r="N10" s="68"/>
      <c r="O10" s="69"/>
      <c r="P10" s="70">
        <f>データ!$P$6</f>
        <v>99.85</v>
      </c>
      <c r="Q10" s="70"/>
      <c r="R10" s="70"/>
      <c r="S10" s="70"/>
      <c r="T10" s="70"/>
      <c r="U10" s="70"/>
      <c r="V10" s="70"/>
      <c r="W10" s="71">
        <f>データ!$Q$6</f>
        <v>3702</v>
      </c>
      <c r="X10" s="71"/>
      <c r="Y10" s="71"/>
      <c r="Z10" s="71"/>
      <c r="AA10" s="71"/>
      <c r="AB10" s="71"/>
      <c r="AC10" s="71"/>
      <c r="AD10" s="2"/>
      <c r="AE10" s="2"/>
      <c r="AF10" s="2"/>
      <c r="AG10" s="2"/>
      <c r="AH10" s="4"/>
      <c r="AI10" s="4"/>
      <c r="AJ10" s="4"/>
      <c r="AK10" s="4"/>
      <c r="AL10" s="71">
        <f>データ!$U$6</f>
        <v>7903</v>
      </c>
      <c r="AM10" s="71"/>
      <c r="AN10" s="71"/>
      <c r="AO10" s="71"/>
      <c r="AP10" s="71"/>
      <c r="AQ10" s="71"/>
      <c r="AR10" s="71"/>
      <c r="AS10" s="71"/>
      <c r="AT10" s="67">
        <f>データ!$V$6</f>
        <v>46.19</v>
      </c>
      <c r="AU10" s="68"/>
      <c r="AV10" s="68"/>
      <c r="AW10" s="68"/>
      <c r="AX10" s="68"/>
      <c r="AY10" s="68"/>
      <c r="AZ10" s="68"/>
      <c r="BA10" s="68"/>
      <c r="BB10" s="70">
        <f>データ!$W$6</f>
        <v>171.1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YCQrzqJuAr1XLWf9z+s9YOaAz0pJjmx3m3zjAE+iMovvu2U7Dp5fU01cWT0e86ZOeCrCp7cyadIV+MftXbkuQ==" saltValue="V0+TD3saElwiQLCismq+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54.32</v>
      </c>
      <c r="P6" s="35">
        <f t="shared" si="3"/>
        <v>99.85</v>
      </c>
      <c r="Q6" s="35">
        <f t="shared" si="3"/>
        <v>3702</v>
      </c>
      <c r="R6" s="35">
        <f t="shared" si="3"/>
        <v>7935</v>
      </c>
      <c r="S6" s="35">
        <f t="shared" si="3"/>
        <v>46.19</v>
      </c>
      <c r="T6" s="35">
        <f t="shared" si="3"/>
        <v>171.79</v>
      </c>
      <c r="U6" s="35">
        <f t="shared" si="3"/>
        <v>7903</v>
      </c>
      <c r="V6" s="35">
        <f t="shared" si="3"/>
        <v>46.19</v>
      </c>
      <c r="W6" s="35">
        <f t="shared" si="3"/>
        <v>171.1</v>
      </c>
      <c r="X6" s="36">
        <f>IF(X7="",NA(),X7)</f>
        <v>94.64</v>
      </c>
      <c r="Y6" s="36">
        <f t="shared" ref="Y6:AG6" si="4">IF(Y7="",NA(),Y7)</f>
        <v>93.54</v>
      </c>
      <c r="Z6" s="36">
        <f t="shared" si="4"/>
        <v>96.53</v>
      </c>
      <c r="AA6" s="36">
        <f t="shared" si="4"/>
        <v>93.32</v>
      </c>
      <c r="AB6" s="36">
        <f t="shared" si="4"/>
        <v>91.1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360.09</v>
      </c>
      <c r="AU6" s="36">
        <f t="shared" ref="AU6:BC6" si="6">IF(AU7="",NA(),AU7)</f>
        <v>386.28</v>
      </c>
      <c r="AV6" s="36">
        <f t="shared" si="6"/>
        <v>371.77</v>
      </c>
      <c r="AW6" s="36">
        <f t="shared" si="6"/>
        <v>352.88</v>
      </c>
      <c r="AX6" s="36">
        <f t="shared" si="6"/>
        <v>350.41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487.35</v>
      </c>
      <c r="BF6" s="36">
        <f t="shared" ref="BF6:BN6" si="7">IF(BF7="",NA(),BF7)</f>
        <v>470.32</v>
      </c>
      <c r="BG6" s="36">
        <f t="shared" si="7"/>
        <v>451.28</v>
      </c>
      <c r="BH6" s="36">
        <f t="shared" si="7"/>
        <v>435.29</v>
      </c>
      <c r="BI6" s="36">
        <f t="shared" si="7"/>
        <v>439.66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86.72</v>
      </c>
      <c r="BQ6" s="36">
        <f t="shared" ref="BQ6:BY6" si="8">IF(BQ7="",NA(),BQ7)</f>
        <v>84.52</v>
      </c>
      <c r="BR6" s="36">
        <f t="shared" si="8"/>
        <v>88.24</v>
      </c>
      <c r="BS6" s="36">
        <f t="shared" si="8"/>
        <v>85.85</v>
      </c>
      <c r="BT6" s="36">
        <f t="shared" si="8"/>
        <v>83.02</v>
      </c>
      <c r="BU6" s="36">
        <f t="shared" si="8"/>
        <v>92.76</v>
      </c>
      <c r="BV6" s="36">
        <f t="shared" si="8"/>
        <v>93.28</v>
      </c>
      <c r="BW6" s="36">
        <f t="shared" si="8"/>
        <v>87.51</v>
      </c>
      <c r="BX6" s="36">
        <f t="shared" si="8"/>
        <v>84.77</v>
      </c>
      <c r="BY6" s="36">
        <f t="shared" si="8"/>
        <v>87.11</v>
      </c>
      <c r="BZ6" s="35" t="str">
        <f>IF(BZ7="","",IF(BZ7="-","【-】","【"&amp;SUBSTITUTE(TEXT(BZ7,"#,##0.00"),"-","△")&amp;"】"))</f>
        <v>【103.24】</v>
      </c>
      <c r="CA6" s="36">
        <f>IF(CA7="",NA(),CA7)</f>
        <v>261.08999999999997</v>
      </c>
      <c r="CB6" s="36">
        <f t="shared" ref="CB6:CJ6" si="9">IF(CB7="",NA(),CB7)</f>
        <v>266.43</v>
      </c>
      <c r="CC6" s="36">
        <f t="shared" si="9"/>
        <v>255.61</v>
      </c>
      <c r="CD6" s="36">
        <f t="shared" si="9"/>
        <v>261.42</v>
      </c>
      <c r="CE6" s="36">
        <f t="shared" si="9"/>
        <v>268.45999999999998</v>
      </c>
      <c r="CF6" s="36">
        <f t="shared" si="9"/>
        <v>208.67</v>
      </c>
      <c r="CG6" s="36">
        <f t="shared" si="9"/>
        <v>208.29</v>
      </c>
      <c r="CH6" s="36">
        <f t="shared" si="9"/>
        <v>218.42</v>
      </c>
      <c r="CI6" s="36">
        <f t="shared" si="9"/>
        <v>227.27</v>
      </c>
      <c r="CJ6" s="36">
        <f t="shared" si="9"/>
        <v>223.98</v>
      </c>
      <c r="CK6" s="35" t="str">
        <f>IF(CK7="","",IF(CK7="-","【-】","【"&amp;SUBSTITUTE(TEXT(CK7,"#,##0.00"),"-","△")&amp;"】"))</f>
        <v>【168.38】</v>
      </c>
      <c r="CL6" s="36">
        <f>IF(CL7="",NA(),CL7)</f>
        <v>72.77</v>
      </c>
      <c r="CM6" s="36">
        <f t="shared" ref="CM6:CU6" si="10">IF(CM7="",NA(),CM7)</f>
        <v>74.87</v>
      </c>
      <c r="CN6" s="36">
        <f t="shared" si="10"/>
        <v>76.31</v>
      </c>
      <c r="CO6" s="36">
        <f t="shared" si="10"/>
        <v>73.099999999999994</v>
      </c>
      <c r="CP6" s="36">
        <f t="shared" si="10"/>
        <v>73.87</v>
      </c>
      <c r="CQ6" s="36">
        <f t="shared" si="10"/>
        <v>49.08</v>
      </c>
      <c r="CR6" s="36">
        <f t="shared" si="10"/>
        <v>49.32</v>
      </c>
      <c r="CS6" s="36">
        <f t="shared" si="10"/>
        <v>50.24</v>
      </c>
      <c r="CT6" s="36">
        <f t="shared" si="10"/>
        <v>50.29</v>
      </c>
      <c r="CU6" s="36">
        <f t="shared" si="10"/>
        <v>49.64</v>
      </c>
      <c r="CV6" s="35" t="str">
        <f>IF(CV7="","",IF(CV7="-","【-】","【"&amp;SUBSTITUTE(TEXT(CV7,"#,##0.00"),"-","△")&amp;"】"))</f>
        <v>【60.00】</v>
      </c>
      <c r="CW6" s="36">
        <f>IF(CW7="",NA(),CW7)</f>
        <v>84.56</v>
      </c>
      <c r="CX6" s="36">
        <f t="shared" ref="CX6:DF6" si="11">IF(CX7="",NA(),CX7)</f>
        <v>82.4</v>
      </c>
      <c r="CY6" s="36">
        <f t="shared" si="11"/>
        <v>81.39</v>
      </c>
      <c r="CZ6" s="36">
        <f t="shared" si="11"/>
        <v>84.24</v>
      </c>
      <c r="DA6" s="36">
        <f t="shared" si="11"/>
        <v>82.36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51.07</v>
      </c>
      <c r="DI6" s="36">
        <f t="shared" ref="DI6:DQ6" si="12">IF(DI7="",NA(),DI7)</f>
        <v>52.98</v>
      </c>
      <c r="DJ6" s="36">
        <f t="shared" si="12"/>
        <v>56.39</v>
      </c>
      <c r="DK6" s="36">
        <f t="shared" si="12"/>
        <v>60.03</v>
      </c>
      <c r="DL6" s="36">
        <f t="shared" si="12"/>
        <v>60.02</v>
      </c>
      <c r="DM6" s="36">
        <f t="shared" si="12"/>
        <v>47.44</v>
      </c>
      <c r="DN6" s="36">
        <f t="shared" si="12"/>
        <v>48.3</v>
      </c>
      <c r="DO6" s="36">
        <f t="shared" si="12"/>
        <v>45.14</v>
      </c>
      <c r="DP6" s="36">
        <f t="shared" si="12"/>
        <v>45.85</v>
      </c>
      <c r="DQ6" s="36">
        <f t="shared" si="12"/>
        <v>47.31</v>
      </c>
      <c r="DR6" s="35" t="str">
        <f>IF(DR7="","",IF(DR7="-","【-】","【"&amp;SUBSTITUTE(TEXT(DR7,"#,##0.00"),"-","△")&amp;"】"))</f>
        <v>【49.59】</v>
      </c>
      <c r="DS6" s="36">
        <f>IF(DS7="",NA(),DS7)</f>
        <v>8.7100000000000009</v>
      </c>
      <c r="DT6" s="36">
        <f t="shared" ref="DT6:EB6" si="13">IF(DT7="",NA(),DT7)</f>
        <v>11.67</v>
      </c>
      <c r="DU6" s="36">
        <f t="shared" si="13"/>
        <v>11.67</v>
      </c>
      <c r="DV6" s="36">
        <f t="shared" si="13"/>
        <v>19.96</v>
      </c>
      <c r="DW6" s="36">
        <f t="shared" si="13"/>
        <v>30.35</v>
      </c>
      <c r="DX6" s="36">
        <f t="shared" si="13"/>
        <v>11.16</v>
      </c>
      <c r="DY6" s="36">
        <f t="shared" si="13"/>
        <v>12.43</v>
      </c>
      <c r="DZ6" s="36">
        <f t="shared" si="13"/>
        <v>13.58</v>
      </c>
      <c r="EA6" s="36">
        <f t="shared" si="13"/>
        <v>14.13</v>
      </c>
      <c r="EB6" s="36">
        <f t="shared" si="13"/>
        <v>16.77</v>
      </c>
      <c r="EC6" s="35" t="str">
        <f>IF(EC7="","",IF(EC7="-","【-】","【"&amp;SUBSTITUTE(TEXT(EC7,"#,##0.00"),"-","△")&amp;"】"))</f>
        <v>【19.44】</v>
      </c>
      <c r="ED6" s="36">
        <f>IF(ED7="",NA(),ED7)</f>
        <v>0.2</v>
      </c>
      <c r="EE6" s="36">
        <f t="shared" ref="EE6:EM6" si="14">IF(EE7="",NA(),EE7)</f>
        <v>0.01</v>
      </c>
      <c r="EF6" s="36">
        <f t="shared" si="14"/>
        <v>0.68</v>
      </c>
      <c r="EG6" s="36">
        <f t="shared" si="14"/>
        <v>0.2</v>
      </c>
      <c r="EH6" s="36">
        <f t="shared" si="14"/>
        <v>1.03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303828</v>
      </c>
      <c r="D7" s="38">
        <v>46</v>
      </c>
      <c r="E7" s="38">
        <v>1</v>
      </c>
      <c r="F7" s="38">
        <v>0</v>
      </c>
      <c r="G7" s="38">
        <v>1</v>
      </c>
      <c r="H7" s="38" t="s">
        <v>93</v>
      </c>
      <c r="I7" s="38" t="s">
        <v>94</v>
      </c>
      <c r="J7" s="38" t="s">
        <v>95</v>
      </c>
      <c r="K7" s="38" t="s">
        <v>96</v>
      </c>
      <c r="L7" s="38" t="s">
        <v>97</v>
      </c>
      <c r="M7" s="38" t="s">
        <v>98</v>
      </c>
      <c r="N7" s="39" t="s">
        <v>99</v>
      </c>
      <c r="O7" s="39">
        <v>54.32</v>
      </c>
      <c r="P7" s="39">
        <v>99.85</v>
      </c>
      <c r="Q7" s="39">
        <v>3702</v>
      </c>
      <c r="R7" s="39">
        <v>7935</v>
      </c>
      <c r="S7" s="39">
        <v>46.19</v>
      </c>
      <c r="T7" s="39">
        <v>171.79</v>
      </c>
      <c r="U7" s="39">
        <v>7903</v>
      </c>
      <c r="V7" s="39">
        <v>46.19</v>
      </c>
      <c r="W7" s="39">
        <v>171.1</v>
      </c>
      <c r="X7" s="39">
        <v>94.64</v>
      </c>
      <c r="Y7" s="39">
        <v>93.54</v>
      </c>
      <c r="Z7" s="39">
        <v>96.53</v>
      </c>
      <c r="AA7" s="39">
        <v>93.32</v>
      </c>
      <c r="AB7" s="39">
        <v>91.1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360.09</v>
      </c>
      <c r="AU7" s="39">
        <v>386.28</v>
      </c>
      <c r="AV7" s="39">
        <v>371.77</v>
      </c>
      <c r="AW7" s="39">
        <v>352.88</v>
      </c>
      <c r="AX7" s="39">
        <v>350.41</v>
      </c>
      <c r="AY7" s="39">
        <v>416.14</v>
      </c>
      <c r="AZ7" s="39">
        <v>371.89</v>
      </c>
      <c r="BA7" s="39">
        <v>293.23</v>
      </c>
      <c r="BB7" s="39">
        <v>300.14</v>
      </c>
      <c r="BC7" s="39">
        <v>301.04000000000002</v>
      </c>
      <c r="BD7" s="39">
        <v>264.97000000000003</v>
      </c>
      <c r="BE7" s="39">
        <v>487.35</v>
      </c>
      <c r="BF7" s="39">
        <v>470.32</v>
      </c>
      <c r="BG7" s="39">
        <v>451.28</v>
      </c>
      <c r="BH7" s="39">
        <v>435.29</v>
      </c>
      <c r="BI7" s="39">
        <v>439.66</v>
      </c>
      <c r="BJ7" s="39">
        <v>487.22</v>
      </c>
      <c r="BK7" s="39">
        <v>483.11</v>
      </c>
      <c r="BL7" s="39">
        <v>542.29999999999995</v>
      </c>
      <c r="BM7" s="39">
        <v>566.65</v>
      </c>
      <c r="BN7" s="39">
        <v>551.62</v>
      </c>
      <c r="BO7" s="39">
        <v>266.61</v>
      </c>
      <c r="BP7" s="39">
        <v>86.72</v>
      </c>
      <c r="BQ7" s="39">
        <v>84.52</v>
      </c>
      <c r="BR7" s="39">
        <v>88.24</v>
      </c>
      <c r="BS7" s="39">
        <v>85.85</v>
      </c>
      <c r="BT7" s="39">
        <v>83.02</v>
      </c>
      <c r="BU7" s="39">
        <v>92.76</v>
      </c>
      <c r="BV7" s="39">
        <v>93.28</v>
      </c>
      <c r="BW7" s="39">
        <v>87.51</v>
      </c>
      <c r="BX7" s="39">
        <v>84.77</v>
      </c>
      <c r="BY7" s="39">
        <v>87.11</v>
      </c>
      <c r="BZ7" s="39">
        <v>103.24</v>
      </c>
      <c r="CA7" s="39">
        <v>261.08999999999997</v>
      </c>
      <c r="CB7" s="39">
        <v>266.43</v>
      </c>
      <c r="CC7" s="39">
        <v>255.61</v>
      </c>
      <c r="CD7" s="39">
        <v>261.42</v>
      </c>
      <c r="CE7" s="39">
        <v>268.45999999999998</v>
      </c>
      <c r="CF7" s="39">
        <v>208.67</v>
      </c>
      <c r="CG7" s="39">
        <v>208.29</v>
      </c>
      <c r="CH7" s="39">
        <v>218.42</v>
      </c>
      <c r="CI7" s="39">
        <v>227.27</v>
      </c>
      <c r="CJ7" s="39">
        <v>223.98</v>
      </c>
      <c r="CK7" s="39">
        <v>168.38</v>
      </c>
      <c r="CL7" s="39">
        <v>72.77</v>
      </c>
      <c r="CM7" s="39">
        <v>74.87</v>
      </c>
      <c r="CN7" s="39">
        <v>76.31</v>
      </c>
      <c r="CO7" s="39">
        <v>73.099999999999994</v>
      </c>
      <c r="CP7" s="39">
        <v>73.87</v>
      </c>
      <c r="CQ7" s="39">
        <v>49.08</v>
      </c>
      <c r="CR7" s="39">
        <v>49.32</v>
      </c>
      <c r="CS7" s="39">
        <v>50.24</v>
      </c>
      <c r="CT7" s="39">
        <v>50.29</v>
      </c>
      <c r="CU7" s="39">
        <v>49.64</v>
      </c>
      <c r="CV7" s="39">
        <v>60</v>
      </c>
      <c r="CW7" s="39">
        <v>84.56</v>
      </c>
      <c r="CX7" s="39">
        <v>82.4</v>
      </c>
      <c r="CY7" s="39">
        <v>81.39</v>
      </c>
      <c r="CZ7" s="39">
        <v>84.24</v>
      </c>
      <c r="DA7" s="39">
        <v>82.36</v>
      </c>
      <c r="DB7" s="39">
        <v>79.3</v>
      </c>
      <c r="DC7" s="39">
        <v>79.34</v>
      </c>
      <c r="DD7" s="39">
        <v>78.650000000000006</v>
      </c>
      <c r="DE7" s="39">
        <v>77.73</v>
      </c>
      <c r="DF7" s="39">
        <v>78.09</v>
      </c>
      <c r="DG7" s="39">
        <v>89.8</v>
      </c>
      <c r="DH7" s="39">
        <v>51.07</v>
      </c>
      <c r="DI7" s="39">
        <v>52.98</v>
      </c>
      <c r="DJ7" s="39">
        <v>56.39</v>
      </c>
      <c r="DK7" s="39">
        <v>60.03</v>
      </c>
      <c r="DL7" s="39">
        <v>60.02</v>
      </c>
      <c r="DM7" s="39">
        <v>47.44</v>
      </c>
      <c r="DN7" s="39">
        <v>48.3</v>
      </c>
      <c r="DO7" s="39">
        <v>45.14</v>
      </c>
      <c r="DP7" s="39">
        <v>45.85</v>
      </c>
      <c r="DQ7" s="39">
        <v>47.31</v>
      </c>
      <c r="DR7" s="39">
        <v>49.59</v>
      </c>
      <c r="DS7" s="39">
        <v>8.7100000000000009</v>
      </c>
      <c r="DT7" s="39">
        <v>11.67</v>
      </c>
      <c r="DU7" s="39">
        <v>11.67</v>
      </c>
      <c r="DV7" s="39">
        <v>19.96</v>
      </c>
      <c r="DW7" s="39">
        <v>30.35</v>
      </c>
      <c r="DX7" s="39">
        <v>11.16</v>
      </c>
      <c r="DY7" s="39">
        <v>12.43</v>
      </c>
      <c r="DZ7" s="39">
        <v>13.58</v>
      </c>
      <c r="EA7" s="39">
        <v>14.13</v>
      </c>
      <c r="EB7" s="39">
        <v>16.77</v>
      </c>
      <c r="EC7" s="39">
        <v>19.440000000000001</v>
      </c>
      <c r="ED7" s="39">
        <v>0.2</v>
      </c>
      <c r="EE7" s="39">
        <v>0.01</v>
      </c>
      <c r="EF7" s="39">
        <v>0.68</v>
      </c>
      <c r="EG7" s="39">
        <v>0.2</v>
      </c>
      <c r="EH7" s="39">
        <v>1.03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2021-02-03T02:05:44Z</cp:lastPrinted>
  <dcterms:created xsi:type="dcterms:W3CDTF">2020-12-04T02:12:43Z</dcterms:created>
  <dcterms:modified xsi:type="dcterms:W3CDTF">2021-02-09T04:17:30Z</dcterms:modified>
  <cp:category/>
</cp:coreProperties>
</file>