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3 高野町\"/>
    </mc:Choice>
  </mc:AlternateContent>
  <workbookProtection workbookAlgorithmName="SHA-512" workbookHashValue="PJ2teF0Li5yPi7XDlO/nA+KlAXUQ+j1135QkzcOvAr8WA51IqaIRaOAudaQAc/MOXEY2VERUpqqf4H2PMlIBGw==" workbookSaltValue="TU8BHCoj5MTxFclWzxBPZg=="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P10" i="4"/>
  <c r="B10" i="4"/>
  <c r="AT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<sst xmlns="http://schemas.openxmlformats.org/spreadsheetml/2006/main" count="236" uniqueCount="119">
  <si>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</si>
  <si>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</si>
  <si>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</si>
  <si>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</si>
  <si>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</si>
  <si>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</si>
  <si>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</si>
  <si>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</si>
  <si>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</si>
  <si>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</si>
  <si>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</si>
  <si>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</si>
  <si>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</si>
  <si>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</si>
  <si>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</si>
  <si>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</si>
  <si>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</si>
  <si>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</si>
  <si>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</si>
  <si>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</si>
  <si>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</si>
  <si>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</si>
  <si>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</si>
  <si>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</si>
  <si>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</si>
  <si>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</si>
  <si>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</si>
  <si>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</si>
  <si>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</si>
  <si>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</si>
  <si>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</si>
  <si>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</si>
  <si>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</si>
  <si>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</si>
  <si>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</si>
  <si>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</si>
  <si>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</si>
  <si>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</si>
  <si>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</si>
  <si>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</si>
  <si>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</si>
  <si>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</si>
  <si>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</si>
  <si>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</si>
  <si>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</si>
  <si>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</si>
  <si>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</si>
  <si>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</si>
  <si>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</si>
  <si>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</si>
  <si>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</si>
  <si>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</si>
  <si>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</si>
  <si>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</si>
  <si>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</si>
  <si>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</si>
  <si>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</si>
  <si>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</si>
  <si>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</si>
  <si>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</si>
  <si>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</si>
  <si>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</si>
  <si>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</si>
  <si>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</si>
  <si>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</si>
  <si>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</si>
  <si>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</si>
  <si>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</si>
  <si>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</si>
  <si>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</si>
  <si>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</si>
  <si>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</si>
  <si>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</si>
  <si>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</si>
  <si>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</si>
  <si>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</si>
  <si>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</si>
  <si>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</si>
  <si>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</si>
  <si>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</si>
  <si>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</si>
  <si>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</si>
  <si>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</si>
  <si>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</si>
  <si>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</si>
  <si>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</si>
  <si>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</si>
  <si>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</si>
  <si>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</si>
  <si>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</si>
  <si>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</si>
  <si>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</si>
  <si>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</si>
  <si>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</si>
  <si>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</si>
  <si>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</si>
  <si>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</si>
  <si>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</si>
  <si>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</si>
  <si>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</si>
  <si>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</si>
  <si>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</si>
  <si>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</si>
  <si>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</si>
  <si>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</si>
  <si>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</si>
  <si>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</si>
  <si>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</si>
  <si>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</si>
  <si>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</si>
  <si>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</si>
  <si>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</si>
  <si>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</si>
  <si>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</si>
  <si>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</si>
  <si>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</si>
  <si>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平成９年以降の供用開始から経過年数が浅く、老朽化の懸念は少ないため、管渠更新は行っておらず、管渠改善率は0％となっている。
将来的な更新・修繕費用の発生を見越し、計画的に修繕・更新を実施していくことが重要である。
機械装置等は経年劣化が進んでいるため、計画に基づいた適切な更新投資の実施により、ライフサイクルコストの削減に努める。</t>
    <rPh sb="100" eb="102">
      <t>ジュウヨウ</t>
    </rPh>
    <rPh sb="141" eb="143">
      <t>ジッシ</t>
    </rPh>
    <phoneticPr fontId="4"/>
  </si>
  <si>
    <t xml:space="preserve">①収益的収支比率は概ね100％前後で推移しているが、収入の大半は一般会計からの繰入金であり、基準外繰入が含まれている。
企業債償還額は、その全額を一般会計等において負担することとしたため④企業債残高対事業規模比率はゼロとなった。
要する汚水処理費に比して使用料収入が少なく、⑤経費回収率は100％を大きく下回っており、使用料収入の確保と汚水処理費の削減に引き続き取り組んでいく必要がある。
地方債の元利償還金が大きく、⑥汚水処理原価も類似団体平均を上回る水準で推移している。
⑦施設利用率は類似団体平均を上回って改善したものの、50％を下回る低い水準にあり、現状の施設・設備は過大であると考えられる。そのため、現状施設の一層の有効な活用方法や、施設の更新時においては人口動向を踏まえた最適な施設規模について検討しなけれなならない。
⑧水洗化率は高い水準を維持している。
料金収入が年々減少傾向していることに加えて、動力費等の経常的な費用は増加しているため、使用料の見直しを行うなど、経営の効率性向上に取り組む必要がある。
</t>
    <rPh sb="46" eb="48">
      <t>キジュン</t>
    </rPh>
    <rPh sb="48" eb="49">
      <t>ガイ</t>
    </rPh>
    <rPh sb="49" eb="51">
      <t>クリイレ</t>
    </rPh>
    <rPh sb="52" eb="53">
      <t>フク</t>
    </rPh>
    <rPh sb="60" eb="62">
      <t>キギョウ</t>
    </rPh>
    <rPh sb="62" eb="63">
      <t>サイ</t>
    </rPh>
    <rPh sb="63" eb="65">
      <t>ショウカン</t>
    </rPh>
    <rPh sb="65" eb="66">
      <t>ガク</t>
    </rPh>
    <rPh sb="70" eb="72">
      <t>ゼンガク</t>
    </rPh>
    <rPh sb="73" eb="75">
      <t>イッパン</t>
    </rPh>
    <rPh sb="75" eb="77">
      <t>カイケイ</t>
    </rPh>
    <rPh sb="77" eb="78">
      <t>トウ</t>
    </rPh>
    <rPh sb="82" eb="84">
      <t>フタン</t>
    </rPh>
    <rPh sb="115" eb="116">
      <t>ヨウ</t>
    </rPh>
    <rPh sb="118" eb="120">
      <t>オスイ</t>
    </rPh>
    <rPh sb="120" eb="122">
      <t>ショリ</t>
    </rPh>
    <rPh sb="122" eb="123">
      <t>ヒ</t>
    </rPh>
    <rPh sb="124" eb="125">
      <t>ヒ</t>
    </rPh>
    <rPh sb="127" eb="130">
      <t>シヨウリョウ</t>
    </rPh>
    <rPh sb="130" eb="132">
      <t>シュウニュウ</t>
    </rPh>
    <rPh sb="133" eb="134">
      <t>スク</t>
    </rPh>
    <rPh sb="138" eb="140">
      <t>ケイヒ</t>
    </rPh>
    <rPh sb="140" eb="142">
      <t>カイシュウ</t>
    </rPh>
    <rPh sb="142" eb="143">
      <t>リツ</t>
    </rPh>
    <rPh sb="195" eb="198">
      <t>チホウサイ</t>
    </rPh>
    <rPh sb="199" eb="201">
      <t>ガンリ</t>
    </rPh>
    <rPh sb="201" eb="203">
      <t>ショウカン</t>
    </rPh>
    <rPh sb="210" eb="212">
      <t>オスイ</t>
    </rPh>
    <rPh sb="212" eb="214">
      <t>ショリ</t>
    </rPh>
    <rPh sb="214" eb="216">
      <t>ゲンカ</t>
    </rPh>
    <rPh sb="217" eb="221">
      <t>ルイジダンタイ</t>
    </rPh>
    <rPh sb="221" eb="223">
      <t>ヘイキン</t>
    </rPh>
    <rPh sb="224" eb="226">
      <t>ウワマワ</t>
    </rPh>
    <rPh sb="227" eb="229">
      <t>スイジュン</t>
    </rPh>
    <rPh sb="230" eb="232">
      <t>スイイ</t>
    </rPh>
    <rPh sb="245" eb="251">
      <t>ルイジダンタイヘイキン</t>
    </rPh>
    <rPh sb="252" eb="254">
      <t>ウワマワ</t>
    </rPh>
    <rPh sb="256" eb="258">
      <t>カイゼン</t>
    </rPh>
    <rPh sb="322" eb="324">
      <t>シセツ</t>
    </rPh>
    <rPh sb="325" eb="327">
      <t>コウシン</t>
    </rPh>
    <rPh sb="327" eb="328">
      <t>ジ</t>
    </rPh>
    <rPh sb="342" eb="344">
      <t>サイテキ</t>
    </rPh>
    <rPh sb="367" eb="370">
      <t>スイセンカ</t>
    </rPh>
    <rPh sb="370" eb="371">
      <t>リツ</t>
    </rPh>
    <rPh sb="372" eb="373">
      <t>タカ</t>
    </rPh>
    <rPh sb="374" eb="376">
      <t>スイジュン</t>
    </rPh>
    <rPh sb="377" eb="379">
      <t>イジ</t>
    </rPh>
    <rPh sb="428" eb="431">
      <t>シヨウリョウ</t>
    </rPh>
    <rPh sb="432" eb="434">
      <t>ミナオ</t>
    </rPh>
    <rPh sb="436" eb="437">
      <t>オコナ</t>
    </rPh>
    <rPh sb="441" eb="443">
      <t>ケイエイ</t>
    </rPh>
    <rPh sb="444" eb="447">
      <t>コウリツセイ</t>
    </rPh>
    <rPh sb="447" eb="449">
      <t>コウジョウ</t>
    </rPh>
    <rPh sb="450" eb="451">
      <t>ト</t>
    </rPh>
    <rPh sb="452" eb="453">
      <t>ク</t>
    </rPh>
    <rPh sb="454" eb="456">
      <t>ヒツヨウ</t>
    </rPh>
    <phoneticPr fontId="4"/>
  </si>
  <si>
    <t>高野町では公共下水道・特定環境保全公共下水道・農業集落排水・個別排水処理・生活排水処理と下水道事業を展開しており、下水道の普及啓蒙に努めている。
このうち、特定環境保全公共下水道は西細川処理区の汚水処理を担っている。
汚水処理原価が高く施設利用率が低いことが課題であり、経営は一般会計からの繰入に頼っている状態である。経費の削減に鋭意、継続的に取り組んできたところであるが、それ以上に使用料単価の見直しや施設規模の適正化の検討にも取り組む必要がある。</t>
    <rPh sb="63" eb="65">
      <t>ケイモウ</t>
    </rPh>
    <rPh sb="148" eb="149">
      <t>タヨ</t>
    </rPh>
    <rPh sb="159" eb="161">
      <t>ケイヒ</t>
    </rPh>
    <rPh sb="162" eb="164">
      <t>サクゲン</t>
    </rPh>
    <rPh sb="165" eb="167">
      <t>エイイ</t>
    </rPh>
    <rPh sb="168" eb="171">
      <t>ケイゾクテキ</t>
    </rPh>
    <rPh sb="172" eb="173">
      <t>ト</t>
    </rPh>
    <rPh sb="174" eb="175">
      <t>ク</t>
    </rPh>
    <rPh sb="189" eb="191">
      <t>イジョウ</t>
    </rPh>
    <rPh sb="207" eb="210">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</si>
</sst>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6-4BD7-B34D-CBCDE7BA60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AA6-4BD7-B34D-CBCDE7BA60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c:v>
                </c:pt>
                <c:pt idx="1">
                  <c:v>48</c:v>
                </c:pt>
                <c:pt idx="2">
                  <c:v>40</c:v>
                </c:pt>
                <c:pt idx="3">
                  <c:v>40</c:v>
                </c:pt>
                <c:pt idx="4">
                  <c:v>48</c:v>
                </c:pt>
              </c:numCache>
            </c:numRef>
          </c:val>
          <c:extLst>
            <c:ext xmlns:c16="http://schemas.microsoft.com/office/drawing/2014/chart" uri="{C3380CC4-5D6E-409C-BE32-E72D297353CC}">
              <c16:uniqueId val="{00000000-879E-4BD4-BF50-ECD0575369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79E-4BD4-BF50-ECD0575369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96.47</c:v>
                </c:pt>
                <c:pt idx="1">
                  <c:v>96.05</c:v>
                </c:pt>
                <c:pt idx="2">
                  <c:v>95.65</c:v>
                </c:pt>
                <c:pt idx="3">
                  <c:v>84.85</c:v>
                </c:pt>
                <c:pt idx="4">
                  <c:v>95.16</c:v>
                </c:pt>
              </c:numCache>
            </c:numRef>
          </c:val>
          <c:extLst>
            <c:ext xmlns:c16="http://schemas.microsoft.com/office/drawing/2014/chart" uri="{C3380CC4-5D6E-409C-BE32-E72D297353CC}">
              <c16:uniqueId val="{00000000-7BCF-4AE5-B85A-5ED3A865A3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BCF-4AE5-B85A-5ED3A865A3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100.72</c:v>
                </c:pt>
                <c:pt idx="1">
                  <c:v>98.65</c:v>
                </c:pt>
                <c:pt idx="2">
                  <c:v>103.98</c:v>
                </c:pt>
                <c:pt idx="3">
                  <c:v>102.69</c:v>
                </c:pt>
                <c:pt idx="4">
                  <c:v>105.56</c:v>
                </c:pt>
              </c:numCache>
            </c:numRef>
          </c:val>
          <c:extLst>
            <c:ext xmlns:c16="http://schemas.microsoft.com/office/drawing/2014/chart" uri="{C3380CC4-5D6E-409C-BE32-E72D297353CC}">
              <c16:uniqueId val="{00000000-10F6-46F1-8694-891D31451C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6-46F1-8694-891D31451C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3-4583-AE2B-7C24BD4EAC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3-4583-AE2B-7C24BD4EAC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B-4741-A11B-457FEDDE1A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B-4741-A11B-457FEDDE1A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97-45CD-82C6-686CF451E9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97-45CD-82C6-686CF451E9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B-4790-AAD4-8E48FFF236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B-4790-AAD4-8E48FFF236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2990.06</c:v>
                </c:pt>
                <c:pt idx="1">
                  <c:v>2090.64</c:v>
                </c:pt>
                <c:pt idx="2" formatCode="#,##0.00;&quot;△&quot;#,##0.00">
                  <c:v>0</c:v>
                </c:pt>
                <c:pt idx="3">
                  <c:v>2708.95</c:v>
                </c:pt>
                <c:pt idx="4" formatCode="#,##0.00;&quot;△&quot;#,##0.00">
                  <c:v>0</c:v>
                </c:pt>
              </c:numCache>
            </c:numRef>
          </c:val>
          <c:extLst>
            <c:ext xmlns:c16="http://schemas.microsoft.com/office/drawing/2014/chart" uri="{C3380CC4-5D6E-409C-BE32-E72D297353CC}">
              <c16:uniqueId val="{00000000-A44A-4218-BE04-720A32B785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44A-4218-BE04-720A32B785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30.88</c:v>
                </c:pt>
                <c:pt idx="1">
                  <c:v>60.61</c:v>
                </c:pt>
                <c:pt idx="2">
                  <c:v>71.680000000000007</c:v>
                </c:pt>
                <c:pt idx="3">
                  <c:v>65.319999999999993</c:v>
                </c:pt>
                <c:pt idx="4">
                  <c:v>65.459999999999994</c:v>
                </c:pt>
              </c:numCache>
            </c:numRef>
          </c:val>
          <c:extLst>
            <c:ext xmlns:c16="http://schemas.microsoft.com/office/drawing/2014/chart" uri="{C3380CC4-5D6E-409C-BE32-E72D297353CC}">
              <c16:uniqueId val="{00000000-E0B5-4461-90F5-C844B18BFD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0B5-4461-90F5-C844B18BFD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835.99</c:v>
                </c:pt>
                <c:pt idx="1">
                  <c:v>423.7</c:v>
                </c:pt>
                <c:pt idx="2">
                  <c:v>353.73</c:v>
                </c:pt>
                <c:pt idx="3">
                  <c:v>419.66</c:v>
                </c:pt>
                <c:pt idx="4">
                  <c:v>381.72</c:v>
                </c:pt>
              </c:numCache>
            </c:numRef>
          </c:val>
          <c:extLst>
            <c:ext xmlns:c16="http://schemas.microsoft.com/office/drawing/2014/chart" uri="{C3380CC4-5D6E-409C-BE32-E72D297353CC}">
              <c16:uniqueId val="{00000000-1D04-4694-B4B7-9A2FDD17DE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D04-4694-B4B7-9A2FDD17DE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和歌山県　高野町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tr">
        <f>データ!$M$6</f>
        <v>非設置</v>
      </c>
      <c r="AE8" s="74"/>
      <c r="AF8" s="74"/>
      <c r="AG8" s="74"/>
      <c r="AH8" s="74"/>
      <c r="AI8" s="74"/>
      <c r="AJ8" s="74"/>
      <c r="AK8" s="3"/>
      <c r="AL8" s="70">
        <f>データ!S6</f>
        <v>2983</v>
      </c>
      <c r="AM8" s="70"/>
      <c r="AN8" s="70"/>
      <c r="AO8" s="70"/>
      <c r="AP8" s="70"/>
      <c r="AQ8" s="70"/>
      <c r="AR8" s="70"/>
      <c r="AS8" s="70"/>
      <c r="AT8" s="69">
        <f>データ!T6</f>
        <v>137.03</v>
      </c>
      <c r="AU8" s="69"/>
      <c r="AV8" s="69"/>
      <c r="AW8" s="69"/>
      <c r="AX8" s="69"/>
      <c r="AY8" s="69"/>
      <c r="AZ8" s="69"/>
      <c r="BA8" s="69"/>
      <c r="BB8" s="69">
        <f>データ!U6</f>
        <v>21.77</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2.11</v>
      </c>
      <c r="Q10" s="69"/>
      <c r="R10" s="69"/>
      <c r="S10" s="69"/>
      <c r="T10" s="69"/>
      <c r="U10" s="69"/>
      <c r="V10" s="69"/>
      <c r="W10" s="69">
        <f>データ!Q6</f>
        <v>66.3</v>
      </c>
      <c r="X10" s="69"/>
      <c r="Y10" s="69"/>
      <c r="Z10" s="69"/>
      <c r="AA10" s="69"/>
      <c r="AB10" s="69"/>
      <c r="AC10" s="69"/>
      <c r="AD10" s="70">
        <f>データ!R6</f>
        <v>3400</v>
      </c>
      <c r="AE10" s="70"/>
      <c r="AF10" s="70"/>
      <c r="AG10" s="70"/>
      <c r="AH10" s="70"/>
      <c r="AI10" s="70"/>
      <c r="AJ10" s="70"/>
      <c r="AK10" s="2"/>
      <c r="AL10" s="70">
        <f>データ!V6</f>
        <v>62</v>
      </c>
      <c r="AM10" s="70"/>
      <c r="AN10" s="70"/>
      <c r="AO10" s="70"/>
      <c r="AP10" s="70"/>
      <c r="AQ10" s="70"/>
      <c r="AR10" s="70"/>
      <c r="AS10" s="70"/>
      <c r="AT10" s="69">
        <f>データ!W6</f>
        <v>0.08</v>
      </c>
      <c r="AU10" s="69"/>
      <c r="AV10" s="69"/>
      <c r="AW10" s="69"/>
      <c r="AX10" s="69"/>
      <c r="AY10" s="69"/>
      <c r="AZ10" s="69"/>
      <c r="BA10" s="69"/>
      <c r="BB10" s="69">
        <f>データ!X6</f>
        <v>775</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FvJdABqG+xhAIv8R6IO4wVo5sMDHxI6OMKHwZ5VmOmGmNrZ/jdgm3xcwMLBMMa79LrJNNXXZEGg/iaJv2UzFJg==" saltValue="uoDbmxm5VahYwv0XHwv+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303445</v>
      </c>
      <c r="D6" s="33">
        <f t="shared" si="3"/>
        <v>47</v>
      </c>
      <c r="E6" s="33">
        <f t="shared" si="3"/>
        <v>17</v>
      </c>
      <c r="F6" s="33">
        <f t="shared" si="3"/>
        <v>4</v>
      </c>
      <c r="G6" s="33">
        <f t="shared" si="3"/>
        <v>0</v>
      </c>
      <c r="H6" s="33" t="str">
        <f t="shared" si="3"/>
        <v>和歌山県　高野町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2.11</v>
      </c>
      <c r="Q6" s="34">
        <f t="shared" si="3"/>
        <v>66.3</v>
      </c>
      <c r="R6" s="34">
        <f t="shared" si="3"/>
        <v>3400</v>
      </c>
      <c r="S6" s="34">
        <f t="shared" si="3"/>
        <v>2983</v>
      </c>
      <c r="T6" s="34">
        <f t="shared" si="3"/>
        <v>137.03</v>
      </c>
      <c r="U6" s="34">
        <f t="shared" si="3"/>
        <v>21.77</v>
      </c>
      <c r="V6" s="34">
        <f t="shared" si="3"/>
        <v>62</v>
      </c>
      <c r="W6" s="34">
        <f t="shared" si="3"/>
        <v>0.08</v>
      </c>
      <c r="X6" s="34">
        <f t="shared" si="3"/>
        <v>775</v>
      </c>
      <c r="Y6" s="35">
        <f>IF(Y7="",NA(),Y7)</f>
        <v>100.72</v>
      </c>
      <c r="Z6" s="35">
        <f t="shared" ref="Z6:AH6" si="4">IF(Z7="",NA(),Z7)</f>
        <v>98.65</v>
      </c>
      <c r="AA6" s="35">
        <f t="shared" si="4"/>
        <v>103.98</v>
      </c>
      <c r="AB6" s="35">
        <f t="shared" si="4"/>
        <v>102.69</v>
      </c>
      <c r="AC6" s="35">
        <f t="shared" si="4"/>
        <v>105.56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2990.06</v>
      </c>
      <c r="BG6" s="35">
        <f t="shared" ref="BG6:BO6" si="7">IF(BG7="",NA(),BG7)</f>
        <v>2090.64</v>
      </c>
      <c r="BH6" s="34">
        <f t="shared" si="7"/>
        <v>0</v>
      </c>
      <c r="BI6" s="35">
        <f t="shared" si="7"/>
        <v>2708.95</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30.88</v>
      </c>
      <c r="BR6" s="35">
        <f t="shared" ref="BR6:BZ6" si="8">IF(BR7="",NA(),BR7)</f>
        <v>60.61</v>
      </c>
      <c r="BS6" s="35">
        <f t="shared" si="8"/>
        <v>71.680000000000007</v>
      </c>
      <c r="BT6" s="35">
        <f t="shared" si="8"/>
        <v>65.319999999999993</v>
      </c>
      <c r="BU6" s="35">
        <f t="shared" si="8"/>
        <v>65.459999999999994</v>
      </c>
      <c r="BV6" s="35">
        <f t="shared" si="8"/>
        <v>66.22</v>
      </c>
      <c r="BW6" s="35">
        <f t="shared" si="8"/>
        <v>69.87</v>
      </c>
      <c r="BX6" s="35">
        <f t="shared" si="8"/>
        <v>74.3</v>
      </c>
      <c r="BY6" s="35">
        <f t="shared" si="8"/>
        <v>72.260000000000005</v>
      </c>
      <c r="BZ6" s="35">
        <f t="shared" si="8"/>
        <v>71.84</v>
      </c>
      <c r="CA6" s="34" t="str">
        <f>IF(CA7="","",IF(CA7="-","【-】","【"&amp;SUBSTITUTE(TEXT(CA7,"#,##0.00"),"-","△")&amp;"】"))</f>
        <v>【74.17】</v>
      </c>
      <c r="CB6" s="35">
        <f>IF(CB7="",NA(),CB7)</f>
        <v>835.99</v>
      </c>
      <c r="CC6" s="35">
        <f t="shared" ref="CC6:CK6" si="9">IF(CC7="",NA(),CC7)</f>
        <v>423.7</v>
      </c>
      <c r="CD6" s="35">
        <f t="shared" si="9"/>
        <v>353.73</v>
      </c>
      <c r="CE6" s="35">
        <f t="shared" si="9"/>
        <v>419.66</v>
      </c>
      <c r="CF6" s="35">
        <f t="shared" si="9"/>
        <v>381.72</v>
      </c>
      <c r="CG6" s="35">
        <f t="shared" si="9"/>
        <v>246.72</v>
      </c>
      <c r="CH6" s="35">
        <f t="shared" si="9"/>
        <v>234.96</v>
      </c>
      <c r="CI6" s="35">
        <f t="shared" si="9"/>
        <v>221.81</v>
      </c>
      <c r="CJ6" s="35">
        <f t="shared" si="9"/>
        <v>230.02</v>
      </c>
      <c r="CK6" s="35">
        <f t="shared" si="9"/>
        <v>228.47</v>
      </c>
      <c r="CL6" s="34" t="str">
        <f>IF(CL7="","",IF(CL7="-","【-】","【"&amp;SUBSTITUTE(TEXT(CL7,"#,##0.00"),"-","△")&amp;"】"))</f>
        <v>【218.56】</v>
      </c>
      <c r="CM6" s="35">
        <f>IF(CM7="",NA(),CM7)</f>
        <v>46</v>
      </c>
      <c r="CN6" s="35">
        <f t="shared" ref="CN6:CV6" si="10">IF(CN7="",NA(),CN7)</f>
        <v>48</v>
      </c>
      <c r="CO6" s="35">
        <f t="shared" si="10"/>
        <v>40</v>
      </c>
      <c r="CP6" s="35">
        <f t="shared" si="10"/>
        <v>40</v>
      </c>
      <c r="CQ6" s="35">
        <f t="shared" si="10"/>
        <v>48</v>
      </c>
      <c r="CR6" s="35">
        <f t="shared" si="10"/>
        <v>41.35</v>
      </c>
      <c r="CS6" s="35">
        <f t="shared" si="10"/>
        <v>42.9</v>
      </c>
      <c r="CT6" s="35">
        <f t="shared" si="10"/>
        <v>43.36</v>
      </c>
      <c r="CU6" s="35">
        <f t="shared" si="10"/>
        <v>42.56</v>
      </c>
      <c r="CV6" s="35">
        <f t="shared" si="10"/>
        <v>42.47</v>
      </c>
      <c r="CW6" s="34" t="str">
        <f>IF(CW7="","",IF(CW7="-","【-】","【"&amp;SUBSTITUTE(TEXT(CW7,"#,##0.00"),"-","△")&amp;"】"))</f>
        <v>【42.86】</v>
      </c>
      <c r="CX6" s="35">
        <f>IF(CX7="",NA(),CX7)</f>
        <v>96.47</v>
      </c>
      <c r="CY6" s="35">
        <f t="shared" ref="CY6:DG6" si="11">IF(CY7="",NA(),CY7)</f>
        <v>96.05</v>
      </c>
      <c r="CZ6" s="35">
        <f t="shared" si="11"/>
        <v>95.65</v>
      </c>
      <c r="DA6" s="35">
        <f t="shared" si="11"/>
        <v>84.85</v>
      </c>
      <c r="DB6" s="35">
        <f t="shared" si="11"/>
        <v>95.16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303445</v>
      </c>
      <c r="D7" s="37">
        <v>47</v>
      </c>
      <c r="E7" s="37">
        <v>17</v>
      </c>
      <c r="F7" s="37">
        <v>4</v>
      </c>
      <c r="G7" s="37">
        <v>0</v>
      </c>
      <c r="H7" s="37" t="s">
        <v>98</v>
      </c>
      <c r="I7" s="37" t="s">
        <v>99</v>
      </c>
      <c r="J7" s="37" t="s">
        <v>100</v>
      </c>
      <c r="K7" s="37" t="s">
        <v>101</v>
      </c>
      <c r="L7" s="37" t="s">
        <v>102</v>
      </c>
      <c r="M7" s="37" t="s">
        <v>103</v>
      </c>
      <c r="N7" s="38" t="s">
        <v>104</v>
      </c>
      <c r="O7" s="38" t="s">
        <v>105</v>
      </c>
      <c r="P7" s="38">
        <v>2.11</v>
      </c>
      <c r="Q7" s="38">
        <v>66.3</v>
      </c>
      <c r="R7" s="38">
        <v>3400</v>
      </c>
      <c r="S7" s="38">
        <v>2983</v>
      </c>
      <c r="T7" s="38">
        <v>137.03</v>
      </c>
      <c r="U7" s="38">
        <v>21.77</v>
      </c>
      <c r="V7" s="38">
        <v>62</v>
      </c>
      <c r="W7" s="38">
        <v>0.08</v>
      </c>
      <c r="X7" s="38">
        <v>775</v>
      </c>
      <c r="Y7" s="38">
        <v>100.72</v>
      </c>
      <c r="Z7" s="38">
        <v>98.65</v>
      </c>
      <c r="AA7" s="38">
        <v>103.98</v>
      </c>
      <c r="AB7" s="38">
        <v>102.69</v>
      </c>
      <c r="AC7" s="38">
        <v>105.56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2990.06</v>
      </c>
      <c r="BG7" s="38">
        <v>2090.64</v>
      </c>
      <c r="BH7" s="38">
        <v>0</v>
      </c>
      <c r="BI7" s="38">
        <v>2708.95</v>
      </c>
      <c r="BJ7" s="38">
        <v>0</v>
      </c>
      <c r="BK7" s="38">
        <v>1434.89</v>
      </c>
      <c r="BL7" s="38">
        <v>1298.9100000000001</v>
      </c>
      <c r="BM7" s="38">
        <v>1243.71</v>
      </c>
      <c r="BN7" s="38">
        <v>1194.1500000000001</v>
      </c>
      <c r="BO7" s="38">
        <v>1206.79</v>
      </c>
      <c r="BP7" s="38">
        <v>1218.7</v>
      </c>
      <c r="BQ7" s="38">
        <v>30.88</v>
      </c>
      <c r="BR7" s="38">
        <v>60.61</v>
      </c>
      <c r="BS7" s="38">
        <v>71.680000000000007</v>
      </c>
      <c r="BT7" s="38">
        <v>65.319999999999993</v>
      </c>
      <c r="BU7" s="38">
        <v>65.459999999999994</v>
      </c>
      <c r="BV7" s="38">
        <v>66.22</v>
      </c>
      <c r="BW7" s="38">
        <v>69.87</v>
      </c>
      <c r="BX7" s="38">
        <v>74.3</v>
      </c>
      <c r="BY7" s="38">
        <v>72.260000000000005</v>
      </c>
      <c r="BZ7" s="38">
        <v>71.84</v>
      </c>
      <c r="CA7" s="38">
        <v>74.17</v>
      </c>
      <c r="CB7" s="38">
        <v>835.99</v>
      </c>
      <c r="CC7" s="38">
        <v>423.7</v>
      </c>
      <c r="CD7" s="38">
        <v>353.73</v>
      </c>
      <c r="CE7" s="38">
        <v>419.66</v>
      </c>
      <c r="CF7" s="38">
        <v>381.72</v>
      </c>
      <c r="CG7" s="38">
        <v>246.72</v>
      </c>
      <c r="CH7" s="38">
        <v>234.96</v>
      </c>
      <c r="CI7" s="38">
        <v>221.81</v>
      </c>
      <c r="CJ7" s="38">
        <v>230.02</v>
      </c>
      <c r="CK7" s="38">
        <v>228.47</v>
      </c>
      <c r="CL7" s="38">
        <v>218.56</v>
      </c>
      <c r="CM7" s="38">
        <v>46</v>
      </c>
      <c r="CN7" s="38">
        <v>48</v>
      </c>
      <c r="CO7" s="38">
        <v>40</v>
      </c>
      <c r="CP7" s="38">
        <v>40</v>
      </c>
      <c r="CQ7" s="38">
        <v>48</v>
      </c>
      <c r="CR7" s="38">
        <v>41.35</v>
      </c>
      <c r="CS7" s="38">
        <v>42.9</v>
      </c>
      <c r="CT7" s="38">
        <v>43.36</v>
      </c>
      <c r="CU7" s="38">
        <v>42.56</v>
      </c>
      <c r="CV7" s="38">
        <v>42.47</v>
      </c>
      <c r="CW7" s="38">
        <v>42.86</v>
      </c>
      <c r="CX7" s="38">
        <v>96.47</v>
      </c>
      <c r="CY7" s="38">
        <v>96.05</v>
      </c>
      <c r="CZ7" s="38">
        <v>95.65</v>
      </c>
      <c r="DA7" s="38">
        <v>84.85</v>
      </c>
      <c r="DB7" s="38">
        <v>95.16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2021-02-05T07:40:54Z</cp:lastPrinted>
  <dcterms:created xsi:type="dcterms:W3CDTF">2020-12-04T02:56:29Z</dcterms:created>
  <dcterms:modified xsi:type="dcterms:W3CDTF">2021-02-05T07:40:55Z</dcterms:modified>
  <cp:category/>
</cp:coreProperties>
</file>