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4財政班\公営企業チーム（091013以降）\◆公営企業チーム共通◆\43 経営比較分析表\令和02年度\210108_【本調査】経営比較分析表の分析等について（依頼）\03団体回答\08 紀の川市\"/>
    </mc:Choice>
  </mc:AlternateContent>
  <workbookProtection workbookAlgorithmName="SHA-512" workbookHashValue="AoFIrT0BxhKDZkID0UeZdXi5apHoYWePvsXn0dojunMU6XTvIy6II1uywRaTFbhR5wVqye5iqQbdAfyPOt7jeg==" workbookSaltValue="6hQrr/8cpgkg23krQ9IXV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P10" i="4"/>
  <c r="I10" i="4"/>
  <c r="AT8" i="4"/>
  <c r="AL8" i="4"/>
  <c r="P8" i="4"/>
  <c r="I8" i="4"/>
</calcChain>
</file>

<file path=xl/sharedStrings.xml><?xml version="1.0" encoding="utf-8"?>
<sst xmlns="http://schemas.openxmlformats.org/spreadsheetml/2006/main" count="236" uniqueCount="121">
  <si>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</si>
  <si>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</si>
  <si>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</si>
  <si>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</si>
  <si>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</si>
  <si>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</si>
  <si>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</si>
  <si>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</si>
  <si>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</si>
  <si>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</si>
  <si>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</si>
  <si>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</si>
  <si>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</si>
  <si>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</si>
  <si>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</si>
  <si>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</si>
  <si>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</si>
  <si>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</si>
  <si>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</si>
  <si>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</si>
  <si>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</si>
  <si>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</si>
  <si>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</si>
  <si>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</si>
  <si>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</si>
  <si>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</si>
  <si>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</si>
  <si>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</si>
  <si>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</si>
  <si>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</si>
  <si>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</si>
  <si>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</si>
  <si>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</si>
  <si>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</si>
  <si>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</si>
  <si>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</si>
  <si>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</si>
  <si>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</si>
  <si>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</si>
  <si>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</si>
  <si>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</si>
  <si>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</si>
  <si>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</si>
  <si>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</si>
  <si>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</si>
  <si>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</si>
  <si>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</si>
  <si>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</si>
  <si>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</si>
  <si>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</si>
  <si>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</si>
  <si>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</si>
  <si>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</si>
  <si>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</si>
  <si>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</si>
  <si>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</si>
  <si>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</si>
  <si>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</si>
  <si>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</si>
  <si>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</si>
  <si>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</si>
  <si>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</si>
  <si>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</si>
  <si>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</si>
  <si>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</si>
  <si>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</si>
  <si>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</si>
  <si>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</si>
  <si>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</si>
  <si>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</si>
  <si>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</si>
  <si>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</si>
  <si>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</si>
  <si>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</si>
  <si>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</si>
  <si>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</si>
  <si>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</si>
  <si>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</si>
  <si>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</si>
  <si>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</si>
  <si>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</si>
  <si>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</si>
  <si>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</si>
  <si>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</si>
  <si>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</si>
  <si>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</si>
  <si>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</si>
  <si>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</si>
  <si>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</si>
  <si>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</si>
  <si>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</si>
  <si>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</si>
  <si>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</si>
  <si>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</si>
  <si>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</si>
  <si>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</si>
  <si>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</si>
  <si>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</si>
  <si>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</si>
  <si>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和歌山県　紀の川市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</si>
  <si>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</si>
  <si>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</si>
  <si>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</si>
  <si>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</si>
  <si>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</si>
  <si>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</si>
  <si>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</si>
  <si>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</si>
  <si>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</si>
  <si>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</si>
  <si>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</si>
  <si>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</si>
  <si>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</si>
  <si>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</si>
  <si>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</si>
  <si>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</si>
  <si>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</si>
  <si>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</si>
  <si>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令和元年度の決算では、法適用に伴う請求月の下水道事業との調整のため使用料収入が11か月分になり、また法適用関連委託業務費用の費用に占める割合が高いことから、経費回収率が20%まで落ち込むなど経営状況は前年と比較し非常に悪化しています。令和2年度からは法適用事業となり、更なる経営改善が求められているところです。</t>
    <rPh sb="1" eb="3">
      <t>レイワ</t>
    </rPh>
    <rPh sb="3" eb="5">
      <t>ガンネン</t>
    </rPh>
    <rPh sb="5" eb="6">
      <t>ド</t>
    </rPh>
    <rPh sb="7" eb="9">
      <t>ケッサン</t>
    </rPh>
    <rPh sb="12" eb="13">
      <t>ホウ</t>
    </rPh>
    <rPh sb="13" eb="15">
      <t>テキヨウ</t>
    </rPh>
    <rPh sb="16" eb="17">
      <t>トモナ</t>
    </rPh>
    <rPh sb="18" eb="20">
      <t>セイキュウ</t>
    </rPh>
    <rPh sb="20" eb="21">
      <t>ツキ</t>
    </rPh>
    <rPh sb="22" eb="25">
      <t>ゲスイドウ</t>
    </rPh>
    <rPh sb="25" eb="27">
      <t>ジギョウ</t>
    </rPh>
    <rPh sb="29" eb="31">
      <t>チョウセイ</t>
    </rPh>
    <rPh sb="34" eb="37">
      <t>シヨウリョウ</t>
    </rPh>
    <rPh sb="37" eb="39">
      <t>シュウニュウ</t>
    </rPh>
    <rPh sb="43" eb="45">
      <t>ゲツブン</t>
    </rPh>
    <rPh sb="51" eb="52">
      <t>ホウ</t>
    </rPh>
    <rPh sb="52" eb="54">
      <t>テキヨウ</t>
    </rPh>
    <rPh sb="54" eb="56">
      <t>カンレン</t>
    </rPh>
    <rPh sb="56" eb="58">
      <t>イタク</t>
    </rPh>
    <rPh sb="58" eb="60">
      <t>ギョウム</t>
    </rPh>
    <rPh sb="60" eb="62">
      <t>ヒヨウ</t>
    </rPh>
    <rPh sb="63" eb="65">
      <t>ヒヨウ</t>
    </rPh>
    <rPh sb="66" eb="67">
      <t>シ</t>
    </rPh>
    <rPh sb="69" eb="71">
      <t>ワリアイ</t>
    </rPh>
    <rPh sb="72" eb="73">
      <t>タカ</t>
    </rPh>
    <rPh sb="79" eb="81">
      <t>ケイヒ</t>
    </rPh>
    <rPh sb="81" eb="83">
      <t>カイシュウ</t>
    </rPh>
    <rPh sb="83" eb="84">
      <t>リツ</t>
    </rPh>
    <rPh sb="90" eb="91">
      <t>オ</t>
    </rPh>
    <rPh sb="92" eb="93">
      <t>コ</t>
    </rPh>
    <rPh sb="96" eb="98">
      <t>ケイエイ</t>
    </rPh>
    <rPh sb="98" eb="100">
      <t>ジョウキョウ</t>
    </rPh>
    <rPh sb="101" eb="103">
      <t>ゼンネン</t>
    </rPh>
    <rPh sb="104" eb="106">
      <t>ヒカク</t>
    </rPh>
    <rPh sb="107" eb="109">
      <t>ヒジョウ</t>
    </rPh>
    <rPh sb="110" eb="112">
      <t>アッカ</t>
    </rPh>
    <rPh sb="118" eb="120">
      <t>レイワ</t>
    </rPh>
    <rPh sb="121" eb="123">
      <t>ネンド</t>
    </rPh>
    <rPh sb="126" eb="127">
      <t>ホウ</t>
    </rPh>
    <rPh sb="127" eb="129">
      <t>テキヨウ</t>
    </rPh>
    <rPh sb="129" eb="131">
      <t>ジギョウ</t>
    </rPh>
    <rPh sb="135" eb="136">
      <t>サラ</t>
    </rPh>
    <rPh sb="138" eb="140">
      <t>ケイエイ</t>
    </rPh>
    <rPh sb="140" eb="142">
      <t>カイゼン</t>
    </rPh>
    <rPh sb="143" eb="144">
      <t>モト</t>
    </rPh>
    <phoneticPr fontId="4"/>
  </si>
  <si>
    <t>西山・善田の2つの処理区のうち西山処理区は供用開始から約20年が経過しています。最適整備構想に基づく効率的な施設修繕を計画するとともに、効率化を図るため公共下水道との統合の取り組みを進めます。</t>
    <rPh sb="0" eb="2">
      <t>ニシヤマ</t>
    </rPh>
    <rPh sb="3" eb="5">
      <t>ゼンタ</t>
    </rPh>
    <rPh sb="9" eb="11">
      <t>ショリ</t>
    </rPh>
    <rPh sb="11" eb="12">
      <t>ク</t>
    </rPh>
    <rPh sb="15" eb="17">
      <t>ニシヤマ</t>
    </rPh>
    <rPh sb="17" eb="19">
      <t>ショリ</t>
    </rPh>
    <rPh sb="19" eb="20">
      <t>ク</t>
    </rPh>
    <rPh sb="21" eb="23">
      <t>キョウヨウ</t>
    </rPh>
    <rPh sb="23" eb="25">
      <t>カイシ</t>
    </rPh>
    <rPh sb="27" eb="28">
      <t>ヤク</t>
    </rPh>
    <rPh sb="30" eb="31">
      <t>ネン</t>
    </rPh>
    <rPh sb="32" eb="34">
      <t>ケイカ</t>
    </rPh>
    <rPh sb="40" eb="42">
      <t>サイテキ</t>
    </rPh>
    <rPh sb="42" eb="44">
      <t>セイビ</t>
    </rPh>
    <rPh sb="44" eb="46">
      <t>コウソウ</t>
    </rPh>
    <rPh sb="47" eb="48">
      <t>モト</t>
    </rPh>
    <rPh sb="50" eb="53">
      <t>コウリツテキ</t>
    </rPh>
    <rPh sb="54" eb="56">
      <t>シセツ</t>
    </rPh>
    <rPh sb="56" eb="58">
      <t>シュウゼン</t>
    </rPh>
    <rPh sb="59" eb="61">
      <t>ケイカク</t>
    </rPh>
    <rPh sb="68" eb="71">
      <t>コウリツカ</t>
    </rPh>
    <rPh sb="72" eb="73">
      <t>ハカ</t>
    </rPh>
    <rPh sb="76" eb="78">
      <t>コウキョウ</t>
    </rPh>
    <rPh sb="78" eb="81">
      <t>ゲスイドウ</t>
    </rPh>
    <rPh sb="83" eb="85">
      <t>トウゴウ</t>
    </rPh>
    <rPh sb="86" eb="87">
      <t>ト</t>
    </rPh>
    <rPh sb="88" eb="89">
      <t>ク</t>
    </rPh>
    <rPh sb="91" eb="92">
      <t>スス</t>
    </rPh>
    <phoneticPr fontId="4"/>
  </si>
  <si>
    <t>　経営改善に向け、使用料改定の検討、維持管理費の削減等、抜本的な対策が必要となっています。</t>
    <rPh sb="1" eb="3">
      <t>ケイエイ</t>
    </rPh>
    <rPh sb="3" eb="5">
      <t>カイゼン</t>
    </rPh>
    <rPh sb="6" eb="7">
      <t>ム</t>
    </rPh>
    <rPh sb="9" eb="12">
      <t>シヨウリョウ</t>
    </rPh>
    <rPh sb="12" eb="14">
      <t>カイテイ</t>
    </rPh>
    <rPh sb="15" eb="17">
      <t>ケントウ</t>
    </rPh>
    <rPh sb="18" eb="20">
      <t>イジ</t>
    </rPh>
    <rPh sb="20" eb="23">
      <t>カンリヒ</t>
    </rPh>
    <rPh sb="24" eb="26">
      <t>サクゲン</t>
    </rPh>
    <rPh sb="26" eb="27">
      <t>トウ</t>
    </rPh>
    <rPh sb="28" eb="31">
      <t>バッポンテキ</t>
    </rPh>
    <rPh sb="32" eb="34">
      <t>タイサク</t>
    </rPh>
    <rPh sb="35" eb="37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</si>
</sst>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ED-4365-9BEF-8BB922779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2.0499999999999998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ED-4365-9BEF-8BB922779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102.54</c:v>
                </c:pt>
                <c:pt idx="1">
                  <c:v>95.96</c:v>
                </c:pt>
                <c:pt idx="2">
                  <c:v>91.22</c:v>
                </c:pt>
                <c:pt idx="3">
                  <c:v>98.82</c:v>
                </c:pt>
                <c:pt idx="4">
                  <c:v>84.48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0-49CB-ACFE-BFB93FADF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10-49CB-ACFE-BFB93FADF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6E-43A0-9618-605FFEF6F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6E-43A0-9618-605FFEF6F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52-42D8-861E-8D6252409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52-42D8-861E-8D6252409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B8-43B7-A37C-B0FE8CCC5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B8-43B7-A37C-B0FE8CCC5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8C-4726-BD76-94ADEB87A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8C-4726-BD76-94ADEB87A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A-4A13-BC89-2D3CD8946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1081.8</c:v>
                </c:pt>
                <c:pt idx="1">
                  <c:v>974.93</c:v>
                </c:pt>
                <c:pt idx="2">
                  <c:v>855.8</c:v>
                </c:pt>
                <c:pt idx="3">
                  <c:v>789.46</c:v>
                </c:pt>
                <c:pt idx="4">
                  <c:v>826.83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7A-4A13-BC89-2D3CD8946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54.99</c:v>
                </c:pt>
                <c:pt idx="1">
                  <c:v>77.63</c:v>
                </c:pt>
                <c:pt idx="2">
                  <c:v>34.11</c:v>
                </c:pt>
                <c:pt idx="3">
                  <c:v>55.16</c:v>
                </c:pt>
                <c:pt idx="4">
                  <c:v>20.85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7-4EF8-9846-C086CE243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52.19</c:v>
                </c:pt>
                <c:pt idx="1">
                  <c:v>55.32</c:v>
                </c:pt>
                <c:pt idx="2">
                  <c:v>59.8</c:v>
                </c:pt>
                <c:pt idx="3">
                  <c:v>57.77</c:v>
                </c:pt>
                <c:pt idx="4">
                  <c:v>57.31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77-4EF8-9846-C086CE243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289.39999999999998</c:v>
                </c:pt>
                <c:pt idx="1">
                  <c:v>226.06</c:v>
                </c:pt>
                <c:pt idx="2">
                  <c:v>509.29</c:v>
                </c:pt>
                <c:pt idx="3">
                  <c:v>324.20999999999998</c:v>
                </c:pt>
                <c:pt idx="4">
                  <c:v>777.55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09-45F9-95EB-040B7D8C3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296.14</c:v>
                </c:pt>
                <c:pt idx="1">
                  <c:v>283.17</c:v>
                </c:pt>
                <c:pt idx="2">
                  <c:v>263.76</c:v>
                </c:pt>
                <c:pt idx="3">
                  <c:v>274.35000000000002</c:v>
                </c:pt>
                <c:pt idx="4">
                  <c:v>273.52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09-45F9-95EB-040B7D8C3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65.48</c:v>
                </c:pt>
                <c:pt idx="1">
                  <c:v>59.39</c:v>
                </c:pt>
                <c:pt idx="2">
                  <c:v>59.9</c:v>
                </c:pt>
                <c:pt idx="3">
                  <c:v>57.87</c:v>
                </c:pt>
                <c:pt idx="4">
                  <c:v>58.38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6-4ED7-B6DC-78C9C73E1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52.31</c:v>
                </c:pt>
                <c:pt idx="1">
                  <c:v>60.65</c:v>
                </c:pt>
                <c:pt idx="2">
                  <c:v>51.75</c:v>
                </c:pt>
                <c:pt idx="3">
                  <c:v>50.68</c:v>
                </c:pt>
                <c:pt idx="4">
                  <c:v>50.14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D6-4ED7-B6DC-78C9C73E1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87.9</c:v>
                </c:pt>
                <c:pt idx="1">
                  <c:v>88.7</c:v>
                </c:pt>
                <c:pt idx="2">
                  <c:v>88.6</c:v>
                </c:pt>
                <c:pt idx="3">
                  <c:v>88.25</c:v>
                </c:pt>
                <c:pt idx="4">
                  <c:v>89.86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34-4A43-9265-27467F0C3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84.32</c:v>
                </c:pt>
                <c:pt idx="1">
                  <c:v>84.58</c:v>
                </c:pt>
                <c:pt idx="2">
                  <c:v>84.84</c:v>
                </c:pt>
                <c:pt idx="3">
                  <c:v>84.86</c:v>
                </c:pt>
                <c:pt idx="4">
                  <c:v>84.98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34-4A43-9265-27467F0C3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60" zoomScaleNormal="6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和歌山県　紀の川市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61813</v>
      </c>
      <c r="AM8" s="69"/>
      <c r="AN8" s="69"/>
      <c r="AO8" s="69"/>
      <c r="AP8" s="69"/>
      <c r="AQ8" s="69"/>
      <c r="AR8" s="69"/>
      <c r="AS8" s="69"/>
      <c r="AT8" s="68">
        <f>データ!T6</f>
        <v>228.21</v>
      </c>
      <c r="AU8" s="68"/>
      <c r="AV8" s="68"/>
      <c r="AW8" s="68"/>
      <c r="AX8" s="68"/>
      <c r="AY8" s="68"/>
      <c r="AZ8" s="68"/>
      <c r="BA8" s="68"/>
      <c r="BB8" s="68">
        <f>データ!U6</f>
        <v>270.86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0.71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3900</v>
      </c>
      <c r="AE10" s="69"/>
      <c r="AF10" s="69"/>
      <c r="AG10" s="69"/>
      <c r="AH10" s="69"/>
      <c r="AI10" s="69"/>
      <c r="AJ10" s="69"/>
      <c r="AK10" s="2"/>
      <c r="AL10" s="69">
        <f>データ!V6</f>
        <v>434</v>
      </c>
      <c r="AM10" s="69"/>
      <c r="AN10" s="69"/>
      <c r="AO10" s="69"/>
      <c r="AP10" s="69"/>
      <c r="AQ10" s="69"/>
      <c r="AR10" s="69"/>
      <c r="AS10" s="69"/>
      <c r="AT10" s="68">
        <f>データ!W6</f>
        <v>0.17</v>
      </c>
      <c r="AU10" s="68"/>
      <c r="AV10" s="68"/>
      <c r="AW10" s="68"/>
      <c r="AX10" s="68"/>
      <c r="AY10" s="68"/>
      <c r="AZ10" s="68"/>
      <c r="BA10" s="68"/>
      <c r="BB10" s="68">
        <f>データ!X6</f>
        <v>2552.94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118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119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120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【765.47】</v>
      </c>
      <c r="I86" s="26" t="str">
        <f>データ!CA6</f>
        <v>【59.59】</v>
      </c>
      <c r="J86" s="26" t="str">
        <f>データ!CL6</f>
        <v>【257.86】</v>
      </c>
      <c r="K86" s="26" t="str">
        <f>データ!CW6</f>
        <v>【51.30】</v>
      </c>
      <c r="L86" s="26" t="str">
        <f>データ!DH6</f>
        <v>【86.22】</v>
      </c>
      <c r="M86" s="26" t="s">
        <v>44</v>
      </c>
      <c r="N86" s="26" t="s">
        <v>45</v>
      </c>
      <c r="O86" s="26" t="str">
        <f>データ!EO6</f>
        <v>【0.02】</v>
      </c>
    </row>
  </sheetData>
  <sheetProtection algorithmName="SHA-512" hashValue="KaHqdNQOEOuvIU4v+a4oSSzLEJG5JdidbSZ41SPdl/oZpFBev28wsLXnDWccx6rO9eWefma1te+dnJnB6jCZSA==" saltValue="MkPEbE24IPlU6nsN8aF0g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1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48</v>
      </c>
      <c r="B3" s="29" t="s">
        <v>49</v>
      </c>
      <c r="C3" s="29" t="s">
        <v>50</v>
      </c>
      <c r="D3" s="29" t="s">
        <v>51</v>
      </c>
      <c r="E3" s="29" t="s">
        <v>52</v>
      </c>
      <c r="F3" s="29" t="s">
        <v>53</v>
      </c>
      <c r="G3" s="29" t="s">
        <v>54</v>
      </c>
      <c r="H3" s="77" t="s">
        <v>55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70</v>
      </c>
      <c r="B5" s="31"/>
      <c r="C5" s="31"/>
      <c r="D5" s="31"/>
      <c r="E5" s="31"/>
      <c r="F5" s="31"/>
      <c r="G5" s="31"/>
      <c r="H5" s="32" t="s">
        <v>71</v>
      </c>
      <c r="I5" s="32" t="s">
        <v>72</v>
      </c>
      <c r="J5" s="32" t="s">
        <v>73</v>
      </c>
      <c r="K5" s="32" t="s">
        <v>74</v>
      </c>
      <c r="L5" s="32" t="s">
        <v>75</v>
      </c>
      <c r="M5" s="32" t="s">
        <v>5</v>
      </c>
      <c r="N5" s="32" t="s">
        <v>76</v>
      </c>
      <c r="O5" s="32" t="s">
        <v>77</v>
      </c>
      <c r="P5" s="32" t="s">
        <v>78</v>
      </c>
      <c r="Q5" s="32" t="s">
        <v>79</v>
      </c>
      <c r="R5" s="32" t="s">
        <v>80</v>
      </c>
      <c r="S5" s="32" t="s">
        <v>81</v>
      </c>
      <c r="T5" s="32" t="s">
        <v>82</v>
      </c>
      <c r="U5" s="32" t="s">
        <v>83</v>
      </c>
      <c r="V5" s="32" t="s">
        <v>84</v>
      </c>
      <c r="W5" s="32" t="s">
        <v>85</v>
      </c>
      <c r="X5" s="32" t="s">
        <v>86</v>
      </c>
      <c r="Y5" s="32" t="s">
        <v>87</v>
      </c>
      <c r="Z5" s="32" t="s">
        <v>88</v>
      </c>
      <c r="AA5" s="32" t="s">
        <v>89</v>
      </c>
      <c r="AB5" s="32" t="s">
        <v>90</v>
      </c>
      <c r="AC5" s="32" t="s">
        <v>91</v>
      </c>
      <c r="AD5" s="32" t="s">
        <v>92</v>
      </c>
      <c r="AE5" s="32" t="s">
        <v>93</v>
      </c>
      <c r="AF5" s="32" t="s">
        <v>94</v>
      </c>
      <c r="AG5" s="32" t="s">
        <v>95</v>
      </c>
      <c r="AH5" s="32" t="s">
        <v>96</v>
      </c>
      <c r="AI5" s="32" t="s">
        <v>31</v>
      </c>
      <c r="AJ5" s="32" t="s">
        <v>87</v>
      </c>
      <c r="AK5" s="32" t="s">
        <v>88</v>
      </c>
      <c r="AL5" s="32" t="s">
        <v>89</v>
      </c>
      <c r="AM5" s="32" t="s">
        <v>90</v>
      </c>
      <c r="AN5" s="32" t="s">
        <v>91</v>
      </c>
      <c r="AO5" s="32" t="s">
        <v>92</v>
      </c>
      <c r="AP5" s="32" t="s">
        <v>93</v>
      </c>
      <c r="AQ5" s="32" t="s">
        <v>94</v>
      </c>
      <c r="AR5" s="32" t="s">
        <v>95</v>
      </c>
      <c r="AS5" s="32" t="s">
        <v>96</v>
      </c>
      <c r="AT5" s="32" t="s">
        <v>97</v>
      </c>
      <c r="AU5" s="32" t="s">
        <v>87</v>
      </c>
      <c r="AV5" s="32" t="s">
        <v>88</v>
      </c>
      <c r="AW5" s="32" t="s">
        <v>89</v>
      </c>
      <c r="AX5" s="32" t="s">
        <v>90</v>
      </c>
      <c r="AY5" s="32" t="s">
        <v>91</v>
      </c>
      <c r="AZ5" s="32" t="s">
        <v>92</v>
      </c>
      <c r="BA5" s="32" t="s">
        <v>93</v>
      </c>
      <c r="BB5" s="32" t="s">
        <v>94</v>
      </c>
      <c r="BC5" s="32" t="s">
        <v>95</v>
      </c>
      <c r="BD5" s="32" t="s">
        <v>96</v>
      </c>
      <c r="BE5" s="32" t="s">
        <v>97</v>
      </c>
      <c r="BF5" s="32" t="s">
        <v>87</v>
      </c>
      <c r="BG5" s="32" t="s">
        <v>88</v>
      </c>
      <c r="BH5" s="32" t="s">
        <v>89</v>
      </c>
      <c r="BI5" s="32" t="s">
        <v>90</v>
      </c>
      <c r="BJ5" s="32" t="s">
        <v>91</v>
      </c>
      <c r="BK5" s="32" t="s">
        <v>92</v>
      </c>
      <c r="BL5" s="32" t="s">
        <v>93</v>
      </c>
      <c r="BM5" s="32" t="s">
        <v>94</v>
      </c>
      <c r="BN5" s="32" t="s">
        <v>95</v>
      </c>
      <c r="BO5" s="32" t="s">
        <v>96</v>
      </c>
      <c r="BP5" s="32" t="s">
        <v>97</v>
      </c>
      <c r="BQ5" s="32" t="s">
        <v>87</v>
      </c>
      <c r="BR5" s="32" t="s">
        <v>88</v>
      </c>
      <c r="BS5" s="32" t="s">
        <v>89</v>
      </c>
      <c r="BT5" s="32" t="s">
        <v>90</v>
      </c>
      <c r="BU5" s="32" t="s">
        <v>91</v>
      </c>
      <c r="BV5" s="32" t="s">
        <v>92</v>
      </c>
      <c r="BW5" s="32" t="s">
        <v>93</v>
      </c>
      <c r="BX5" s="32" t="s">
        <v>94</v>
      </c>
      <c r="BY5" s="32" t="s">
        <v>95</v>
      </c>
      <c r="BZ5" s="32" t="s">
        <v>96</v>
      </c>
      <c r="CA5" s="32" t="s">
        <v>97</v>
      </c>
      <c r="CB5" s="32" t="s">
        <v>87</v>
      </c>
      <c r="CC5" s="32" t="s">
        <v>88</v>
      </c>
      <c r="CD5" s="32" t="s">
        <v>89</v>
      </c>
      <c r="CE5" s="32" t="s">
        <v>90</v>
      </c>
      <c r="CF5" s="32" t="s">
        <v>91</v>
      </c>
      <c r="CG5" s="32" t="s">
        <v>92</v>
      </c>
      <c r="CH5" s="32" t="s">
        <v>93</v>
      </c>
      <c r="CI5" s="32" t="s">
        <v>94</v>
      </c>
      <c r="CJ5" s="32" t="s">
        <v>95</v>
      </c>
      <c r="CK5" s="32" t="s">
        <v>96</v>
      </c>
      <c r="CL5" s="32" t="s">
        <v>97</v>
      </c>
      <c r="CM5" s="32" t="s">
        <v>87</v>
      </c>
      <c r="CN5" s="32" t="s">
        <v>88</v>
      </c>
      <c r="CO5" s="32" t="s">
        <v>89</v>
      </c>
      <c r="CP5" s="32" t="s">
        <v>90</v>
      </c>
      <c r="CQ5" s="32" t="s">
        <v>91</v>
      </c>
      <c r="CR5" s="32" t="s">
        <v>92</v>
      </c>
      <c r="CS5" s="32" t="s">
        <v>93</v>
      </c>
      <c r="CT5" s="32" t="s">
        <v>94</v>
      </c>
      <c r="CU5" s="32" t="s">
        <v>95</v>
      </c>
      <c r="CV5" s="32" t="s">
        <v>96</v>
      </c>
      <c r="CW5" s="32" t="s">
        <v>97</v>
      </c>
      <c r="CX5" s="32" t="s">
        <v>87</v>
      </c>
      <c r="CY5" s="32" t="s">
        <v>88</v>
      </c>
      <c r="CZ5" s="32" t="s">
        <v>89</v>
      </c>
      <c r="DA5" s="32" t="s">
        <v>90</v>
      </c>
      <c r="DB5" s="32" t="s">
        <v>91</v>
      </c>
      <c r="DC5" s="32" t="s">
        <v>92</v>
      </c>
      <c r="DD5" s="32" t="s">
        <v>93</v>
      </c>
      <c r="DE5" s="32" t="s">
        <v>94</v>
      </c>
      <c r="DF5" s="32" t="s">
        <v>95</v>
      </c>
      <c r="DG5" s="32" t="s">
        <v>96</v>
      </c>
      <c r="DH5" s="32" t="s">
        <v>97</v>
      </c>
      <c r="DI5" s="32" t="s">
        <v>87</v>
      </c>
      <c r="DJ5" s="32" t="s">
        <v>88</v>
      </c>
      <c r="DK5" s="32" t="s">
        <v>89</v>
      </c>
      <c r="DL5" s="32" t="s">
        <v>90</v>
      </c>
      <c r="DM5" s="32" t="s">
        <v>91</v>
      </c>
      <c r="DN5" s="32" t="s">
        <v>92</v>
      </c>
      <c r="DO5" s="32" t="s">
        <v>93</v>
      </c>
      <c r="DP5" s="32" t="s">
        <v>94</v>
      </c>
      <c r="DQ5" s="32" t="s">
        <v>95</v>
      </c>
      <c r="DR5" s="32" t="s">
        <v>96</v>
      </c>
      <c r="DS5" s="32" t="s">
        <v>97</v>
      </c>
      <c r="DT5" s="32" t="s">
        <v>87</v>
      </c>
      <c r="DU5" s="32" t="s">
        <v>88</v>
      </c>
      <c r="DV5" s="32" t="s">
        <v>89</v>
      </c>
      <c r="DW5" s="32" t="s">
        <v>90</v>
      </c>
      <c r="DX5" s="32" t="s">
        <v>91</v>
      </c>
      <c r="DY5" s="32" t="s">
        <v>92</v>
      </c>
      <c r="DZ5" s="32" t="s">
        <v>93</v>
      </c>
      <c r="EA5" s="32" t="s">
        <v>94</v>
      </c>
      <c r="EB5" s="32" t="s">
        <v>95</v>
      </c>
      <c r="EC5" s="32" t="s">
        <v>96</v>
      </c>
      <c r="ED5" s="32" t="s">
        <v>97</v>
      </c>
      <c r="EE5" s="32" t="s">
        <v>87</v>
      </c>
      <c r="EF5" s="32" t="s">
        <v>88</v>
      </c>
      <c r="EG5" s="32" t="s">
        <v>89</v>
      </c>
      <c r="EH5" s="32" t="s">
        <v>90</v>
      </c>
      <c r="EI5" s="32" t="s">
        <v>91</v>
      </c>
      <c r="EJ5" s="32" t="s">
        <v>92</v>
      </c>
      <c r="EK5" s="32" t="s">
        <v>93</v>
      </c>
      <c r="EL5" s="32" t="s">
        <v>94</v>
      </c>
      <c r="EM5" s="32" t="s">
        <v>95</v>
      </c>
      <c r="EN5" s="32" t="s">
        <v>96</v>
      </c>
      <c r="EO5" s="32" t="s">
        <v>97</v>
      </c>
    </row>
    <row r="6" spans="1:145" s="36" customFormat="1" x14ac:dyDescent="0.15">
      <c r="A6" s="28" t="s">
        <v>98</v>
      </c>
      <c r="B6" s="33">
        <f>B7</f>
        <v>2019</v>
      </c>
      <c r="C6" s="33">
        <f t="shared" ref="C6:X6" si="3">C7</f>
        <v>302082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和歌山県　紀の川市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0.71</v>
      </c>
      <c r="Q6" s="34">
        <f t="shared" si="3"/>
        <v>100</v>
      </c>
      <c r="R6" s="34">
        <f t="shared" si="3"/>
        <v>3900</v>
      </c>
      <c r="S6" s="34">
        <f t="shared" si="3"/>
        <v>61813</v>
      </c>
      <c r="T6" s="34">
        <f t="shared" si="3"/>
        <v>228.21</v>
      </c>
      <c r="U6" s="34">
        <f t="shared" si="3"/>
        <v>270.86</v>
      </c>
      <c r="V6" s="34">
        <f t="shared" si="3"/>
        <v>434</v>
      </c>
      <c r="W6" s="34">
        <f t="shared" si="3"/>
        <v>0.17</v>
      </c>
      <c r="X6" s="34">
        <f t="shared" si="3"/>
        <v>2552.94</v>
      </c>
      <c r="Y6" s="35">
        <f>IF(Y7="",NA(),Y7)</f>
        <v>102.54</v>
      </c>
      <c r="Z6" s="35">
        <f t="shared" ref="Z6:AH6" si="4">IF(Z7="",NA(),Z7)</f>
        <v>95.96</v>
      </c>
      <c r="AA6" s="35">
        <f t="shared" si="4"/>
        <v>91.22</v>
      </c>
      <c r="AB6" s="35">
        <f t="shared" si="4"/>
        <v>98.82</v>
      </c>
      <c r="AC6" s="35">
        <f t="shared" si="4"/>
        <v>84.48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1081.8</v>
      </c>
      <c r="BL6" s="35">
        <f t="shared" si="7"/>
        <v>974.93</v>
      </c>
      <c r="BM6" s="35">
        <f t="shared" si="7"/>
        <v>855.8</v>
      </c>
      <c r="BN6" s="35">
        <f t="shared" si="7"/>
        <v>789.46</v>
      </c>
      <c r="BO6" s="35">
        <f t="shared" si="7"/>
        <v>826.83</v>
      </c>
      <c r="BP6" s="34" t="str">
        <f>IF(BP7="","",IF(BP7="-","【-】","【"&amp;SUBSTITUTE(TEXT(BP7,"#,##0.00"),"-","△")&amp;"】"))</f>
        <v>【765.47】</v>
      </c>
      <c r="BQ6" s="35">
        <f>IF(BQ7="",NA(),BQ7)</f>
        <v>54.99</v>
      </c>
      <c r="BR6" s="35">
        <f t="shared" ref="BR6:BZ6" si="8">IF(BR7="",NA(),BR7)</f>
        <v>77.63</v>
      </c>
      <c r="BS6" s="35">
        <f t="shared" si="8"/>
        <v>34.11</v>
      </c>
      <c r="BT6" s="35">
        <f t="shared" si="8"/>
        <v>55.16</v>
      </c>
      <c r="BU6" s="35">
        <f t="shared" si="8"/>
        <v>20.85</v>
      </c>
      <c r="BV6" s="35">
        <f t="shared" si="8"/>
        <v>52.19</v>
      </c>
      <c r="BW6" s="35">
        <f t="shared" si="8"/>
        <v>55.32</v>
      </c>
      <c r="BX6" s="35">
        <f t="shared" si="8"/>
        <v>59.8</v>
      </c>
      <c r="BY6" s="35">
        <f t="shared" si="8"/>
        <v>57.77</v>
      </c>
      <c r="BZ6" s="35">
        <f t="shared" si="8"/>
        <v>57.31</v>
      </c>
      <c r="CA6" s="34" t="str">
        <f>IF(CA7="","",IF(CA7="-","【-】","【"&amp;SUBSTITUTE(TEXT(CA7,"#,##0.00"),"-","△")&amp;"】"))</f>
        <v>【59.59】</v>
      </c>
      <c r="CB6" s="35">
        <f>IF(CB7="",NA(),CB7)</f>
        <v>289.39999999999998</v>
      </c>
      <c r="CC6" s="35">
        <f t="shared" ref="CC6:CK6" si="9">IF(CC7="",NA(),CC7)</f>
        <v>226.06</v>
      </c>
      <c r="CD6" s="35">
        <f t="shared" si="9"/>
        <v>509.29</v>
      </c>
      <c r="CE6" s="35">
        <f t="shared" si="9"/>
        <v>324.20999999999998</v>
      </c>
      <c r="CF6" s="35">
        <f t="shared" si="9"/>
        <v>777.55</v>
      </c>
      <c r="CG6" s="35">
        <f t="shared" si="9"/>
        <v>296.14</v>
      </c>
      <c r="CH6" s="35">
        <f t="shared" si="9"/>
        <v>283.17</v>
      </c>
      <c r="CI6" s="35">
        <f t="shared" si="9"/>
        <v>263.76</v>
      </c>
      <c r="CJ6" s="35">
        <f t="shared" si="9"/>
        <v>274.35000000000002</v>
      </c>
      <c r="CK6" s="35">
        <f t="shared" si="9"/>
        <v>273.52</v>
      </c>
      <c r="CL6" s="34" t="str">
        <f>IF(CL7="","",IF(CL7="-","【-】","【"&amp;SUBSTITUTE(TEXT(CL7,"#,##0.00"),"-","△")&amp;"】"))</f>
        <v>【257.86】</v>
      </c>
      <c r="CM6" s="35">
        <f>IF(CM7="",NA(),CM7)</f>
        <v>65.48</v>
      </c>
      <c r="CN6" s="35">
        <f t="shared" ref="CN6:CV6" si="10">IF(CN7="",NA(),CN7)</f>
        <v>59.39</v>
      </c>
      <c r="CO6" s="35">
        <f t="shared" si="10"/>
        <v>59.9</v>
      </c>
      <c r="CP6" s="35">
        <f t="shared" si="10"/>
        <v>57.87</v>
      </c>
      <c r="CQ6" s="35">
        <f t="shared" si="10"/>
        <v>58.38</v>
      </c>
      <c r="CR6" s="35">
        <f t="shared" si="10"/>
        <v>52.31</v>
      </c>
      <c r="CS6" s="35">
        <f t="shared" si="10"/>
        <v>60.65</v>
      </c>
      <c r="CT6" s="35">
        <f t="shared" si="10"/>
        <v>51.75</v>
      </c>
      <c r="CU6" s="35">
        <f t="shared" si="10"/>
        <v>50.68</v>
      </c>
      <c r="CV6" s="35">
        <f t="shared" si="10"/>
        <v>50.14</v>
      </c>
      <c r="CW6" s="34" t="str">
        <f>IF(CW7="","",IF(CW7="-","【-】","【"&amp;SUBSTITUTE(TEXT(CW7,"#,##0.00"),"-","△")&amp;"】"))</f>
        <v>【51.30】</v>
      </c>
      <c r="CX6" s="35">
        <f>IF(CX7="",NA(),CX7)</f>
        <v>87.9</v>
      </c>
      <c r="CY6" s="35">
        <f t="shared" ref="CY6:DG6" si="11">IF(CY7="",NA(),CY7)</f>
        <v>88.7</v>
      </c>
      <c r="CZ6" s="35">
        <f t="shared" si="11"/>
        <v>88.6</v>
      </c>
      <c r="DA6" s="35">
        <f t="shared" si="11"/>
        <v>88.25</v>
      </c>
      <c r="DB6" s="35">
        <f t="shared" si="11"/>
        <v>89.86</v>
      </c>
      <c r="DC6" s="35">
        <f t="shared" si="11"/>
        <v>84.32</v>
      </c>
      <c r="DD6" s="35">
        <f t="shared" si="11"/>
        <v>84.58</v>
      </c>
      <c r="DE6" s="35">
        <f t="shared" si="11"/>
        <v>84.84</v>
      </c>
      <c r="DF6" s="35">
        <f t="shared" si="11"/>
        <v>84.86</v>
      </c>
      <c r="DG6" s="35">
        <f t="shared" si="11"/>
        <v>84.98</v>
      </c>
      <c r="DH6" s="34" t="str">
        <f>IF(DH7="","",IF(DH7="-","【-】","【"&amp;SUBSTITUTE(TEXT(DH7,"#,##0.00"),"-","△")&amp;"】"))</f>
        <v>【86.22】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0.01</v>
      </c>
      <c r="EK6" s="35">
        <f t="shared" si="14"/>
        <v>2.0499999999999998</v>
      </c>
      <c r="EL6" s="35">
        <f t="shared" si="14"/>
        <v>0.01</v>
      </c>
      <c r="EM6" s="35">
        <f t="shared" si="14"/>
        <v>0.01</v>
      </c>
      <c r="EN6" s="35">
        <f t="shared" si="14"/>
        <v>0.02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2019</v>
      </c>
      <c r="C7" s="37">
        <v>302082</v>
      </c>
      <c r="D7" s="37">
        <v>47</v>
      </c>
      <c r="E7" s="37">
        <v>17</v>
      </c>
      <c r="F7" s="37">
        <v>5</v>
      </c>
      <c r="G7" s="37">
        <v>0</v>
      </c>
      <c r="H7" s="37" t="s">
        <v>99</v>
      </c>
      <c r="I7" s="37" t="s">
        <v>100</v>
      </c>
      <c r="J7" s="37" t="s">
        <v>101</v>
      </c>
      <c r="K7" s="37" t="s">
        <v>102</v>
      </c>
      <c r="L7" s="37" t="s">
        <v>103</v>
      </c>
      <c r="M7" s="37" t="s">
        <v>104</v>
      </c>
      <c r="N7" s="38" t="s">
        <v>105</v>
      </c>
      <c r="O7" s="38" t="s">
        <v>106</v>
      </c>
      <c r="P7" s="38">
        <v>0.71</v>
      </c>
      <c r="Q7" s="38">
        <v>100</v>
      </c>
      <c r="R7" s="38">
        <v>3900</v>
      </c>
      <c r="S7" s="38">
        <v>61813</v>
      </c>
      <c r="T7" s="38">
        <v>228.21</v>
      </c>
      <c r="U7" s="38">
        <v>270.86</v>
      </c>
      <c r="V7" s="38">
        <v>434</v>
      </c>
      <c r="W7" s="38">
        <v>0.17</v>
      </c>
      <c r="X7" s="38">
        <v>2552.94</v>
      </c>
      <c r="Y7" s="38">
        <v>102.54</v>
      </c>
      <c r="Z7" s="38">
        <v>95.96</v>
      </c>
      <c r="AA7" s="38">
        <v>91.22</v>
      </c>
      <c r="AB7" s="38">
        <v>98.82</v>
      </c>
      <c r="AC7" s="38">
        <v>84.48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1081.8</v>
      </c>
      <c r="BL7" s="38">
        <v>974.93</v>
      </c>
      <c r="BM7" s="38">
        <v>855.8</v>
      </c>
      <c r="BN7" s="38">
        <v>789.46</v>
      </c>
      <c r="BO7" s="38">
        <v>826.83</v>
      </c>
      <c r="BP7" s="38">
        <v>765.47</v>
      </c>
      <c r="BQ7" s="38">
        <v>54.99</v>
      </c>
      <c r="BR7" s="38">
        <v>77.63</v>
      </c>
      <c r="BS7" s="38">
        <v>34.11</v>
      </c>
      <c r="BT7" s="38">
        <v>55.16</v>
      </c>
      <c r="BU7" s="38">
        <v>20.85</v>
      </c>
      <c r="BV7" s="38">
        <v>52.19</v>
      </c>
      <c r="BW7" s="38">
        <v>55.32</v>
      </c>
      <c r="BX7" s="38">
        <v>59.8</v>
      </c>
      <c r="BY7" s="38">
        <v>57.77</v>
      </c>
      <c r="BZ7" s="38">
        <v>57.31</v>
      </c>
      <c r="CA7" s="38">
        <v>59.59</v>
      </c>
      <c r="CB7" s="38">
        <v>289.39999999999998</v>
      </c>
      <c r="CC7" s="38">
        <v>226.06</v>
      </c>
      <c r="CD7" s="38">
        <v>509.29</v>
      </c>
      <c r="CE7" s="38">
        <v>324.20999999999998</v>
      </c>
      <c r="CF7" s="38">
        <v>777.55</v>
      </c>
      <c r="CG7" s="38">
        <v>296.14</v>
      </c>
      <c r="CH7" s="38">
        <v>283.17</v>
      </c>
      <c r="CI7" s="38">
        <v>263.76</v>
      </c>
      <c r="CJ7" s="38">
        <v>274.35000000000002</v>
      </c>
      <c r="CK7" s="38">
        <v>273.52</v>
      </c>
      <c r="CL7" s="38">
        <v>257.86</v>
      </c>
      <c r="CM7" s="38">
        <v>65.48</v>
      </c>
      <c r="CN7" s="38">
        <v>59.39</v>
      </c>
      <c r="CO7" s="38">
        <v>59.9</v>
      </c>
      <c r="CP7" s="38">
        <v>57.87</v>
      </c>
      <c r="CQ7" s="38">
        <v>58.38</v>
      </c>
      <c r="CR7" s="38">
        <v>52.31</v>
      </c>
      <c r="CS7" s="38">
        <v>60.65</v>
      </c>
      <c r="CT7" s="38">
        <v>51.75</v>
      </c>
      <c r="CU7" s="38">
        <v>50.68</v>
      </c>
      <c r="CV7" s="38">
        <v>50.14</v>
      </c>
      <c r="CW7" s="38">
        <v>51.3</v>
      </c>
      <c r="CX7" s="38">
        <v>87.9</v>
      </c>
      <c r="CY7" s="38">
        <v>88.7</v>
      </c>
      <c r="CZ7" s="38">
        <v>88.6</v>
      </c>
      <c r="DA7" s="38">
        <v>88.25</v>
      </c>
      <c r="DB7" s="38">
        <v>89.86</v>
      </c>
      <c r="DC7" s="38">
        <v>84.32</v>
      </c>
      <c r="DD7" s="38">
        <v>84.58</v>
      </c>
      <c r="DE7" s="38">
        <v>84.84</v>
      </c>
      <c r="DF7" s="38">
        <v>84.86</v>
      </c>
      <c r="DG7" s="38">
        <v>84.98</v>
      </c>
      <c r="DH7" s="38">
        <v>86.22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0.01</v>
      </c>
      <c r="EK7" s="38">
        <v>2.0499999999999998</v>
      </c>
      <c r="EL7" s="38">
        <v>0.01</v>
      </c>
      <c r="EM7" s="38">
        <v>0.01</v>
      </c>
      <c r="EN7" s="38">
        <v>0.02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107</v>
      </c>
      <c r="C9" s="40" t="s">
        <v>108</v>
      </c>
      <c r="D9" s="40" t="s">
        <v>109</v>
      </c>
      <c r="E9" s="40" t="s">
        <v>110</v>
      </c>
      <c r="F9" s="40" t="s">
        <v>111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49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113</v>
      </c>
    </row>
    <row r="13" spans="1:145" x14ac:dyDescent="0.15">
      <c r="B13" t="s">
        <v>114</v>
      </c>
      <c r="C13" t="s">
        <v>114</v>
      </c>
      <c r="D13" t="s">
        <v>114</v>
      </c>
      <c r="E13" t="s">
        <v>115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133019</cp:lastModifiedBy>
  <cp:lastPrinted>2021-02-05T05:38:07Z</cp:lastPrinted>
  <dcterms:created xsi:type="dcterms:W3CDTF">2020-12-04T03:06:19Z</dcterms:created>
  <dcterms:modified xsi:type="dcterms:W3CDTF">2021-02-05T05:38:13Z</dcterms:modified>
  <cp:category/>
</cp:coreProperties>
</file>