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\zaisei\00 共通利用\Ｄ 財務\D.0.0.0. 財務雑件（公営企業関係）\経営比較分析表\令和02年度\03．報告\"/>
    </mc:Choice>
  </mc:AlternateContent>
  <workbookProtection workbookAlgorithmName="SHA-512" workbookHashValue="rthJulowjBeRj/cSnhLI+GK+B6IFQc5Nydmoj6Dd7rVkF07rJd6z5oLbwGnO4c0tI0JtgAJFYjYWB6buPU80+w==" workbookSaltValue="/XaUmNeGDfHO+aRCqQZU1Q==" workbookSpinCount="100000" lockStructure="1"/>
  <bookViews>
    <workbookView xWindow="0" yWindow="0" windowWidth="18810" windowHeight="10200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B12" i="4"/>
  <c r="JW10" i="4"/>
  <c r="FZ10" i="4"/>
  <c r="EG10" i="4"/>
  <c r="AU10" i="4"/>
  <c r="B10" i="4"/>
  <c r="LP8" i="4"/>
  <c r="ID8" i="4"/>
  <c r="FZ8" i="4"/>
  <c r="CN8" i="4"/>
  <c r="B8" i="4"/>
  <c r="MH78" i="4" l="1"/>
  <c r="IZ54" i="4"/>
  <c r="IZ32" i="4"/>
  <c r="FL54" i="4"/>
  <c r="FL32" i="4"/>
  <c r="HM78" i="4"/>
  <c r="CS78" i="4"/>
  <c r="BX54" i="4"/>
  <c r="BX32" i="4"/>
  <c r="MN54" i="4"/>
  <c r="MN32" i="4"/>
  <c r="C11" i="5"/>
  <c r="D11" i="5"/>
  <c r="E11" i="5"/>
  <c r="B11" i="5"/>
  <c r="FH78" i="4" l="1"/>
  <c r="DS54" i="4"/>
  <c r="DS32" i="4"/>
  <c r="AE54" i="4"/>
  <c r="HG32" i="4"/>
  <c r="AN78" i="4"/>
  <c r="AE32" i="4"/>
  <c r="KC78" i="4"/>
  <c r="HG54" i="4"/>
  <c r="KU54" i="4"/>
  <c r="KU32" i="4"/>
  <c r="JJ78" i="4"/>
  <c r="GR54" i="4"/>
  <c r="GR32" i="4"/>
  <c r="EO78" i="4"/>
  <c r="DD32" i="4"/>
  <c r="KF54" i="4"/>
  <c r="DD54" i="4"/>
  <c r="KF32" i="4"/>
  <c r="U78" i="4"/>
  <c r="P54" i="4"/>
  <c r="P32" i="4"/>
  <c r="LY54" i="4"/>
  <c r="LY32" i="4"/>
  <c r="LO78" i="4"/>
  <c r="BI54" i="4"/>
  <c r="BI32" i="4"/>
  <c r="IK54" i="4"/>
  <c r="IK32" i="4"/>
  <c r="BZ78" i="4"/>
  <c r="GT78" i="4"/>
  <c r="EW54" i="4"/>
  <c r="EW32" i="4"/>
  <c r="BG78" i="4"/>
  <c r="AT54" i="4"/>
  <c r="AT32" i="4"/>
  <c r="LJ54" i="4"/>
  <c r="LJ32" i="4"/>
  <c r="KV78" i="4"/>
  <c r="HV54" i="4"/>
  <c r="HV32" i="4"/>
  <c r="GA78" i="4"/>
  <c r="EH54" i="4"/>
  <c r="EH32" i="4"/>
</calcChain>
</file>

<file path=xl/sharedStrings.xml><?xml version="1.0" encoding="utf-8"?>
<sst xmlns="http://schemas.openxmlformats.org/spreadsheetml/2006/main" count="321" uniqueCount="181">
  <si>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</si>
  <si>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</si>
  <si>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</si>
  <si>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</si>
  <si>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</si>
  <si>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</si>
  <si>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</si>
  <si>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</si>
  <si>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</si>
  <si>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</si>
  <si>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</si>
  <si>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</si>
  <si>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</si>
  <si>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</si>
  <si>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</si>
  <si>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</si>
  <si>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</si>
  <si>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</si>
  <si>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</si>
  <si>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</si>
  <si>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</si>
  <si>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</si>
  <si>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</si>
  <si>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</si>
  <si>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</si>
  <si>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</si>
  <si>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</si>
  <si>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</si>
  <si>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</si>
  <si>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</si>
  <si>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</si>
  <si>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</si>
  <si>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</si>
  <si>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</si>
  <si>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</si>
  <si>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</si>
  <si>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</si>
  <si>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</si>
  <si>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</si>
  <si>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</si>
  <si>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</si>
  <si>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</si>
  <si>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</si>
  <si>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</si>
  <si>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</si>
  <si>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</si>
  <si>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</si>
  <si>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</si>
  <si>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</si>
  <si>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</si>
  <si>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</si>
  <si>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</si>
  <si>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</si>
  <si>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</si>
  <si>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</si>
  <si>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</si>
  <si>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</si>
  <si>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</si>
  <si>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</si>
  <si>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</si>
  <si>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</si>
  <si>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</si>
  <si>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</si>
  <si>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</si>
  <si>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</si>
  <si>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</si>
  <si>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</si>
  <si>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</si>
  <si>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</si>
  <si>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</si>
  <si>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</si>
  <si>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</si>
  <si>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</si>
  <si>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</si>
  <si>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</si>
  <si>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</si>
  <si>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</si>
  <si>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</si>
  <si>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</si>
  <si>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</si>
  <si>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</si>
  <si>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</si>
  <si>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</si>
  <si>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</si>
  <si>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</si>
  <si>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</si>
  <si>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</si>
  <si>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</si>
  <si>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</si>
  <si>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</si>
  <si>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</si>
  <si>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</si>
  <si>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</si>
  <si>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</si>
  <si>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</si>
  <si>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</si>
  <si>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</si>
  <si>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</si>
  <si>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</si>
  <si>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</si>
  <si>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</si>
  <si>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</si>
  <si>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</si>
  <si>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</si>
  <si>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</si>
  <si>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</si>
  <si>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</si>
  <si>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</si>
  <si>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</si>
  <si>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</si>
  <si>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</si>
  <si>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</si>
  <si>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</si>
  <si>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</si>
  <si>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</si>
  <si>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</si>
  <si>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</si>
  <si>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</si>
  <si>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</si>
  <si>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</si>
  <si>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</si>
  <si>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</si>
  <si>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</si>
  <si>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</si>
  <si>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</si>
  <si>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</si>
  <si>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</si>
  <si>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</si>
  <si>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</si>
  <si>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</si>
  <si>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</si>
  <si>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</si>
  <si>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</si>
  <si>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</si>
  <si>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</si>
  <si>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</si>
  <si>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</si>
  <si>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</si>
  <si>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</si>
  <si>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</si>
  <si>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</si>
  <si>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</si>
  <si>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</si>
  <si>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</si>
  <si>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</si>
  <si>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</si>
  <si>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</si>
  <si>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</si>
  <si>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</si>
  <si>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</si>
  <si>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</si>
  <si>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</si>
  <si>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</si>
  <si>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</si>
  <si>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</si>
  <si>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</si>
  <si>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</si>
  <si>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</si>
  <si>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和歌山県</t>
  </si>
  <si>
    <t>新宮市</t>
  </si>
  <si>
    <t>新宮市立医療センター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</si>
  <si>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</si>
  <si>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</si>
  <si>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</si>
  <si>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</si>
  <si>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</si>
  <si>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</si>
  <si>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</si>
  <si>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訓 ガ</t>
  </si>
  <si>
    <t>救 臨 感 災 地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</si>
  <si>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</si>
  <si>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</si>
  <si>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</si>
  <si>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</si>
  <si>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</si>
  <si>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</si>
  <si>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</si>
  <si>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、新宮東牟婁医療圏で最大の病床数を有する地域の拠点病院として、医療圏における中核的な役割を担っている。標榜している診療科は19科で、来院患者は新宮・東牟婁地域の他にも三重県熊野市・南牟婁郡からの来院も多い。また、救急告示病院の指定を受け、24時間の2次救急、場合によっては3次救急まで対応している。更には災害拠点病院にも指定されており、有事の際には重要な役割を担うことになっている。</t>
    <phoneticPr fontId="5"/>
  </si>
  <si>
    <t>　建物本体は大きな増改築を行わなければ、減価償却が進むだけとなるため、減価償却費比率は増加する。一方の医療機器は、機器の耐用年数も短く、医学の進歩に伴い新たな医療機器が開発されている中で、地域の中核病院にふさわしい一定水準の機器を揃える必要があり、財政状況を勘案しながら定期的な更新を行っているため、病院規模の増減が無ければ基本的には横ばいとなる。
　但し、近年は新たな器械備品の購入抑制に努め、減価償却費を縮減する事で収支の改善を図っているため、器械備品に係る減価償却率も増加傾向にある。これらの事から、①有形固定資産減価償却率・②器械備品減価償却率は増加傾向にある。
　また③１床当たり有形固定資産については、ほぼ全国平均となっている。</t>
    <phoneticPr fontId="5"/>
  </si>
  <si>
    <t>　令和元年度決算においては、入院、外来収益共に増加したものの、医師やコメディカルの増員等により、①経常収支比率・②医業収支比率は減少・横ばいとなった。③累積欠損比率は、純損失の発生に伴い若干上昇した。収益面について、④病床利用率については、昨年度に比べ若干減少したものの、全国平均を上回った数値で推移している。一方の患者単価については、⑤入院患者単価・⑥外来患者単価いずれも全国平均を下回っているため、患者単価上昇に向けた取り組みを検討しているところである。⑦職員給与費対医業収益比率・⑧材料費対医業収益比率は、分母の医業収益が増加したものの費用も増加したため、数値が少し悪化した。</t>
    <rPh sb="1" eb="3">
      <t>レイワ</t>
    </rPh>
    <rPh sb="31" eb="33">
      <t>イシ</t>
    </rPh>
    <rPh sb="41" eb="44">
      <t>ゾウインナド</t>
    </rPh>
    <rPh sb="64" eb="66">
      <t>ゲンショウ</t>
    </rPh>
    <rPh sb="271" eb="273">
      <t>ヒヨウ</t>
    </rPh>
    <rPh sb="274" eb="276">
      <t>ゾウカ</t>
    </rPh>
    <rPh sb="284" eb="285">
      <t>スコ</t>
    </rPh>
    <rPh sb="286" eb="288">
      <t>アッカ</t>
    </rPh>
    <phoneticPr fontId="5"/>
  </si>
  <si>
    <t xml:space="preserve">　当院は平成13年度の開院以来、圏内における医療の要として、圏域内で医療が完結できる体制づくりを目指し、医師・看護師等の医療スタッフや施設設備、医療機器等の充実を図ってきたが、地理的要因等による医師不足や、過疎高齢化による人口減等に伴い、患者数は減少傾向にある。
　現在は、平成29年3月に策定した「新宮市立医療センター改革プラン（平成29年度～平成32年度）の着実な履行により、令和2年度の経常収支黒字化に向け取り組んでいるところである。
　今後も引き続き当地域の基幹病院・中核病院として、各医療機関との機能分化や連携を図りながら、地域に必要とされる医療を提供する責務を果たしていく。 </t>
    <rPh sb="190" eb="19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</si>
</sst>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80.5</c:v>
                </c:pt>
                <c:pt idx="1">
                  <c:v>80.7</c:v>
                </c:pt>
                <c:pt idx="2">
                  <c:v>83.3</c:v>
                </c:pt>
                <c:pt idx="3">
                  <c:v>82.8</c:v>
                </c:pt>
                <c:pt idx="4">
                  <c:v>82.2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11-4C18-9662-741B76A6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793048"/>
        <c:axId val="28979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11-4C18-9662-741B76A6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93048"/>
        <c:axId val="289793440"/>
      </c:lineChart>
      <c:catAx>
        <c:axId val="289793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89793440"/>
        <c:crosses val="autoZero"/>
        <c:auto val="1"/>
        <c:lblAlgn val="ctr"/>
        <c:lblOffset val="100"/>
        <c:noMultiLvlLbl val="1"/>
      </c:catAx>
      <c:valAx>
        <c:axId val="28979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9793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13080</c:v>
                </c:pt>
                <c:pt idx="1">
                  <c:v>13068</c:v>
                </c:pt>
                <c:pt idx="2">
                  <c:v>13273</c:v>
                </c:pt>
                <c:pt idx="3">
                  <c:v>13589</c:v>
                </c:pt>
                <c:pt idx="4">
                  <c:v>13683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D2-4451-8BBB-BC486B44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67520"/>
        <c:axId val="29456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D2-4451-8BBB-BC486B44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67520"/>
        <c:axId val="294567912"/>
      </c:lineChart>
      <c:catAx>
        <c:axId val="294567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4567912"/>
        <c:crosses val="autoZero"/>
        <c:auto val="1"/>
        <c:lblAlgn val="ctr"/>
        <c:lblOffset val="100"/>
        <c:noMultiLvlLbl val="1"/>
      </c:catAx>
      <c:valAx>
        <c:axId val="29456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4567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43903</c:v>
                </c:pt>
                <c:pt idx="1">
                  <c:v>45947</c:v>
                </c:pt>
                <c:pt idx="2">
                  <c:v>44654</c:v>
                </c:pt>
                <c:pt idx="3">
                  <c:v>45755</c:v>
                </c:pt>
                <c:pt idx="4">
                  <c:v>45977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2A-4AFD-B984-681DD63B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68696"/>
        <c:axId val="37545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2A-4AFD-B984-681DD63B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68696"/>
        <c:axId val="375457968"/>
      </c:lineChart>
      <c:catAx>
        <c:axId val="29456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5457968"/>
        <c:crosses val="autoZero"/>
        <c:auto val="1"/>
        <c:lblAlgn val="ctr"/>
        <c:lblOffset val="100"/>
        <c:noMultiLvlLbl val="1"/>
      </c:catAx>
      <c:valAx>
        <c:axId val="37545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4568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4.5999999999999996</c:v>
                </c:pt>
                <c:pt idx="3">
                  <c:v>5.3</c:v>
                </c:pt>
                <c:pt idx="4">
                  <c:v>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1E-435F-BD83-8D4931B2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792264"/>
        <c:axId val="28979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1E-435F-BD83-8D4931B2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92264"/>
        <c:axId val="289793832"/>
      </c:lineChart>
      <c:catAx>
        <c:axId val="289792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89793832"/>
        <c:crosses val="autoZero"/>
        <c:auto val="1"/>
        <c:lblAlgn val="ctr"/>
        <c:lblOffset val="100"/>
        <c:noMultiLvlLbl val="1"/>
      </c:catAx>
      <c:valAx>
        <c:axId val="28979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9792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94.7</c:v>
                </c:pt>
                <c:pt idx="2">
                  <c:v>91.6</c:v>
                </c:pt>
                <c:pt idx="3">
                  <c:v>94.3</c:v>
                </c:pt>
                <c:pt idx="4">
                  <c:v>94.3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7-433C-9DCE-B4E9888FA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794616"/>
        <c:axId val="28979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D7-433C-9DCE-B4E9888FA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94616"/>
        <c:axId val="289795008"/>
      </c:lineChart>
      <c:catAx>
        <c:axId val="289794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89795008"/>
        <c:crosses val="autoZero"/>
        <c:auto val="1"/>
        <c:lblAlgn val="ctr"/>
        <c:lblOffset val="100"/>
        <c:noMultiLvlLbl val="1"/>
      </c:catAx>
      <c:valAx>
        <c:axId val="28979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9794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97.3</c:v>
                </c:pt>
                <c:pt idx="1">
                  <c:v>99</c:v>
                </c:pt>
                <c:pt idx="2">
                  <c:v>96.5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1C-4F1E-9109-79F1656B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97424"/>
        <c:axId val="29069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1C-4F1E-9109-79F1656B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97424"/>
        <c:axId val="290697816"/>
      </c:lineChart>
      <c:catAx>
        <c:axId val="29069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0697816"/>
        <c:crosses val="autoZero"/>
        <c:auto val="1"/>
        <c:lblAlgn val="ctr"/>
        <c:lblOffset val="100"/>
        <c:noMultiLvlLbl val="1"/>
      </c:catAx>
      <c:valAx>
        <c:axId val="29069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90697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</c:v>
                </c:pt>
                <c:pt idx="1">
                  <c:v>51.9</c:v>
                </c:pt>
                <c:pt idx="2">
                  <c:v>54.7</c:v>
                </c:pt>
                <c:pt idx="3">
                  <c:v>56.6</c:v>
                </c:pt>
                <c:pt idx="4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D-4047-9CD0-86F22E61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98992"/>
        <c:axId val="29069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5D-4047-9CD0-86F22E613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98992"/>
        <c:axId val="290699384"/>
      </c:lineChart>
      <c:catAx>
        <c:axId val="290698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0699384"/>
        <c:crosses val="autoZero"/>
        <c:auto val="1"/>
        <c:lblAlgn val="ctr"/>
        <c:lblOffset val="100"/>
        <c:noMultiLvlLbl val="1"/>
      </c:catAx>
      <c:valAx>
        <c:axId val="29069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698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69.900000000000006</c:v>
                </c:pt>
                <c:pt idx="1">
                  <c:v>73.3</c:v>
                </c:pt>
                <c:pt idx="2">
                  <c:v>77.3</c:v>
                </c:pt>
                <c:pt idx="3">
                  <c:v>79.8</c:v>
                </c:pt>
                <c:pt idx="4">
                  <c:v>82.2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28-412A-B3D6-B38CE08B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97032"/>
        <c:axId val="29069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28-412A-B3D6-B38CE08B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97032"/>
        <c:axId val="290696640"/>
      </c:lineChart>
      <c:catAx>
        <c:axId val="290697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0696640"/>
        <c:crosses val="autoZero"/>
        <c:auto val="1"/>
        <c:lblAlgn val="ctr"/>
        <c:lblOffset val="100"/>
        <c:noMultiLvlLbl val="1"/>
      </c:catAx>
      <c:valAx>
        <c:axId val="29069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697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49016780</c:v>
                </c:pt>
                <c:pt idx="1">
                  <c:v>49268007</c:v>
                </c:pt>
                <c:pt idx="2">
                  <c:v>49325056</c:v>
                </c:pt>
                <c:pt idx="3">
                  <c:v>50055530</c:v>
                </c:pt>
                <c:pt idx="4">
                  <c:v>49861072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4-48BB-AFE9-0332E70C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698600"/>
        <c:axId val="28979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74-48BB-AFE9-0332E70CF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698600"/>
        <c:axId val="289795792"/>
      </c:lineChart>
      <c:catAx>
        <c:axId val="290698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89795792"/>
        <c:crosses val="autoZero"/>
        <c:auto val="1"/>
        <c:lblAlgn val="ctr"/>
        <c:lblOffset val="100"/>
        <c:noMultiLvlLbl val="1"/>
      </c:catAx>
      <c:valAx>
        <c:axId val="28979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0698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22.3</c:v>
                </c:pt>
                <c:pt idx="2">
                  <c:v>22.3</c:v>
                </c:pt>
                <c:pt idx="3">
                  <c:v>21.8</c:v>
                </c:pt>
                <c:pt idx="4">
                  <c:v>22.2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2-4356-ACF5-0CD82E10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65168"/>
        <c:axId val="29456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52-4356-ACF5-0CD82E10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65168"/>
        <c:axId val="294565560"/>
      </c:lineChart>
      <c:catAx>
        <c:axId val="294565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4565560"/>
        <c:crosses val="autoZero"/>
        <c:auto val="1"/>
        <c:lblAlgn val="ctr"/>
        <c:lblOffset val="100"/>
        <c:noMultiLvlLbl val="1"/>
      </c:catAx>
      <c:valAx>
        <c:axId val="29456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4565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53</c:v>
                </c:pt>
                <c:pt idx="2">
                  <c:v>56.7</c:v>
                </c:pt>
                <c:pt idx="3">
                  <c:v>53.2</c:v>
                </c:pt>
                <c:pt idx="4">
                  <c:v>53.4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35-45BF-B1CE-A74157D9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66344"/>
        <c:axId val="29456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35-45BF-B1CE-A74157D9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66344"/>
        <c:axId val="294566736"/>
      </c:lineChart>
      <c:catAx>
        <c:axId val="29456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94566736"/>
        <c:crosses val="autoZero"/>
        <c:auto val="1"/>
        <c:lblAlgn val="ctr"/>
        <c:lblOffset val="100"/>
        <c:noMultiLvlLbl val="1"/>
      </c:catAx>
      <c:valAx>
        <c:axId val="29456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4566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Q7" zoomScaleNormal="100" zoomScaleSheetLayoutView="70" workbookViewId="0">
      <selection activeCell="NJ85" sqref="NJ8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和歌山県新宮市　新宮市立医療センター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当然財務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300床以上～400床未満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非設置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300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19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感 災 地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>
        <f>データ!AC6</f>
        <v>4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304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28326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21878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１０：１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300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300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97.3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99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96.5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98.8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98.5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93.8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94.7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91.6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94.3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94.3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0.8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4.5999999999999996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5.3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6.1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80.5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80.7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83.3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82.8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82.2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97.2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97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97.8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91.1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90.1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89.6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89.7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89.3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73.099999999999994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76.3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80.7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75.900000000000006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75.099999999999994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71.3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72.599999999999994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73.5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74.099999999999994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74.400000000000006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179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178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43903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45947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44654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45755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45977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13080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13068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13273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13589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13683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52.1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53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56.7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53.2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53.4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23.9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22.3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22.3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21.8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22.2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50413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50510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50958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52405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53523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13096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13552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13792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14290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15111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54.8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55.8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56.1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56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56.2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23.9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23.8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23.9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23.6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24.2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49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51.9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54.7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56.6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59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69.900000000000006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73.3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77.3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79.8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82.2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49016780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49268007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49325056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50055530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49861072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50.3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49.8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50.9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51.9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65.7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65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66.8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68.2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69.400000000000006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42578034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45645830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47082778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48918364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49696718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92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h98aZM4kR8utN0kJTc7T5mGwtWnBf+PUxUqcf7bTYRxSDaV133qSuJ9J4BKLf4jHwtMDteHMam9vXOWBb2y8rg==" saltValue="He9tJT7mTlVlZWx2Nu4d0g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142</v>
      </c>
      <c r="AW5" s="62" t="s">
        <v>150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151</v>
      </c>
      <c r="BE5" s="62" t="s">
        <v>140</v>
      </c>
      <c r="BF5" s="62" t="s">
        <v>141</v>
      </c>
      <c r="BG5" s="62" t="s">
        <v>142</v>
      </c>
      <c r="BH5" s="62" t="s">
        <v>150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151</v>
      </c>
      <c r="BP5" s="62" t="s">
        <v>152</v>
      </c>
      <c r="BQ5" s="62" t="s">
        <v>141</v>
      </c>
      <c r="BR5" s="62" t="s">
        <v>153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151</v>
      </c>
      <c r="CA5" s="62" t="s">
        <v>140</v>
      </c>
      <c r="CB5" s="62" t="s">
        <v>154</v>
      </c>
      <c r="CC5" s="62" t="s">
        <v>153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151</v>
      </c>
      <c r="CL5" s="62" t="s">
        <v>152</v>
      </c>
      <c r="CM5" s="62" t="s">
        <v>141</v>
      </c>
      <c r="CN5" s="62" t="s">
        <v>153</v>
      </c>
      <c r="CO5" s="62" t="s">
        <v>150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151</v>
      </c>
      <c r="CW5" s="62" t="s">
        <v>152</v>
      </c>
      <c r="CX5" s="62" t="s">
        <v>141</v>
      </c>
      <c r="CY5" s="62" t="s">
        <v>153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152</v>
      </c>
      <c r="DI5" s="62" t="s">
        <v>141</v>
      </c>
      <c r="DJ5" s="62" t="s">
        <v>153</v>
      </c>
      <c r="DK5" s="62" t="s">
        <v>150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151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154</v>
      </c>
      <c r="EF5" s="62" t="s">
        <v>153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139</v>
      </c>
      <c r="EO5" s="62" t="s">
        <v>140</v>
      </c>
      <c r="EP5" s="62" t="s">
        <v>154</v>
      </c>
      <c r="EQ5" s="62" t="s">
        <v>142</v>
      </c>
      <c r="ER5" s="62" t="s">
        <v>150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156</v>
      </c>
      <c r="B6" s="63">
        <f>B8</f>
        <v>2019</v>
      </c>
      <c r="C6" s="63">
        <f t="shared" ref="C6:M6" si="2">C8</f>
        <v>302074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和歌山県新宮市　新宮市立医療センター</v>
      </c>
      <c r="I6" s="159"/>
      <c r="J6" s="160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19</v>
      </c>
      <c r="R6" s="63" t="str">
        <f t="shared" si="3"/>
        <v>対象</v>
      </c>
      <c r="S6" s="63" t="str">
        <f t="shared" si="3"/>
        <v>ド 透 訓 ガ</v>
      </c>
      <c r="T6" s="63" t="str">
        <f t="shared" si="3"/>
        <v>救 臨 感 災 地</v>
      </c>
      <c r="U6" s="64">
        <f>U8</f>
        <v>28326</v>
      </c>
      <c r="V6" s="64">
        <f>V8</f>
        <v>21878</v>
      </c>
      <c r="W6" s="63" t="str">
        <f>W8</f>
        <v>非該当</v>
      </c>
      <c r="X6" s="63" t="str">
        <f t="shared" si="3"/>
        <v>１０：１</v>
      </c>
      <c r="Y6" s="64">
        <f t="shared" si="3"/>
        <v>300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4</v>
      </c>
      <c r="AD6" s="64">
        <f t="shared" si="3"/>
        <v>304</v>
      </c>
      <c r="AE6" s="64">
        <f t="shared" si="3"/>
        <v>300</v>
      </c>
      <c r="AF6" s="64" t="str">
        <f t="shared" si="3"/>
        <v>-</v>
      </c>
      <c r="AG6" s="64">
        <f t="shared" si="3"/>
        <v>300</v>
      </c>
      <c r="AH6" s="65">
        <f>IF(AH8="-",NA(),AH8)</f>
        <v>97.3</v>
      </c>
      <c r="AI6" s="65">
        <f t="shared" ref="AI6:AQ6" si="4">IF(AI8="-",NA(),AI8)</f>
        <v>99</v>
      </c>
      <c r="AJ6" s="65">
        <f t="shared" si="4"/>
        <v>96.5</v>
      </c>
      <c r="AK6" s="65">
        <f t="shared" si="4"/>
        <v>98.8</v>
      </c>
      <c r="AL6" s="65">
        <f t="shared" si="4"/>
        <v>98.5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93.8</v>
      </c>
      <c r="AT6" s="65">
        <f t="shared" ref="AT6:BB6" si="5">IF(AT8="-",NA(),AT8)</f>
        <v>94.7</v>
      </c>
      <c r="AU6" s="65">
        <f t="shared" si="5"/>
        <v>91.6</v>
      </c>
      <c r="AV6" s="65">
        <f t="shared" si="5"/>
        <v>94.3</v>
      </c>
      <c r="AW6" s="65">
        <f t="shared" si="5"/>
        <v>94.3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0.8</v>
      </c>
      <c r="BF6" s="65">
        <f t="shared" si="6"/>
        <v>4.5999999999999996</v>
      </c>
      <c r="BG6" s="65">
        <f t="shared" si="6"/>
        <v>5.3</v>
      </c>
      <c r="BH6" s="65">
        <f t="shared" si="6"/>
        <v>6.1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80.5</v>
      </c>
      <c r="BP6" s="65">
        <f t="shared" ref="BP6:BX6" si="7">IF(BP8="-",NA(),BP8)</f>
        <v>80.7</v>
      </c>
      <c r="BQ6" s="65">
        <f t="shared" si="7"/>
        <v>83.3</v>
      </c>
      <c r="BR6" s="65">
        <f t="shared" si="7"/>
        <v>82.8</v>
      </c>
      <c r="BS6" s="65">
        <f t="shared" si="7"/>
        <v>82.2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43903</v>
      </c>
      <c r="CA6" s="66">
        <f t="shared" ref="CA6:CI6" si="8">IF(CA8="-",NA(),CA8)</f>
        <v>45947</v>
      </c>
      <c r="CB6" s="66">
        <f t="shared" si="8"/>
        <v>44654</v>
      </c>
      <c r="CC6" s="66">
        <f t="shared" si="8"/>
        <v>45755</v>
      </c>
      <c r="CD6" s="66">
        <f t="shared" si="8"/>
        <v>45977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13080</v>
      </c>
      <c r="CL6" s="66">
        <f t="shared" ref="CL6:CT6" si="9">IF(CL8="-",NA(),CL8)</f>
        <v>13068</v>
      </c>
      <c r="CM6" s="66">
        <f t="shared" si="9"/>
        <v>13273</v>
      </c>
      <c r="CN6" s="66">
        <f t="shared" si="9"/>
        <v>13589</v>
      </c>
      <c r="CO6" s="66">
        <f t="shared" si="9"/>
        <v>13683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52.1</v>
      </c>
      <c r="CW6" s="65">
        <f t="shared" ref="CW6:DE6" si="10">IF(CW8="-",NA(),CW8)</f>
        <v>53</v>
      </c>
      <c r="CX6" s="65">
        <f t="shared" si="10"/>
        <v>56.7</v>
      </c>
      <c r="CY6" s="65">
        <f t="shared" si="10"/>
        <v>53.2</v>
      </c>
      <c r="CZ6" s="65">
        <f t="shared" si="10"/>
        <v>53.4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23.9</v>
      </c>
      <c r="DH6" s="65">
        <f t="shared" ref="DH6:DP6" si="11">IF(DH8="-",NA(),DH8)</f>
        <v>22.3</v>
      </c>
      <c r="DI6" s="65">
        <f t="shared" si="11"/>
        <v>22.3</v>
      </c>
      <c r="DJ6" s="65">
        <f t="shared" si="11"/>
        <v>21.8</v>
      </c>
      <c r="DK6" s="65">
        <f t="shared" si="11"/>
        <v>22.2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49</v>
      </c>
      <c r="DS6" s="65">
        <f t="shared" ref="DS6:EA6" si="12">IF(DS8="-",NA(),DS8)</f>
        <v>51.9</v>
      </c>
      <c r="DT6" s="65">
        <f t="shared" si="12"/>
        <v>54.7</v>
      </c>
      <c r="DU6" s="65">
        <f t="shared" si="12"/>
        <v>56.6</v>
      </c>
      <c r="DV6" s="65">
        <f t="shared" si="12"/>
        <v>59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69.900000000000006</v>
      </c>
      <c r="ED6" s="65">
        <f t="shared" ref="ED6:EL6" si="13">IF(ED8="-",NA(),ED8)</f>
        <v>73.3</v>
      </c>
      <c r="EE6" s="65">
        <f t="shared" si="13"/>
        <v>77.3</v>
      </c>
      <c r="EF6" s="65">
        <f t="shared" si="13"/>
        <v>79.8</v>
      </c>
      <c r="EG6" s="65">
        <f t="shared" si="13"/>
        <v>82.2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49016780</v>
      </c>
      <c r="EO6" s="66">
        <f t="shared" ref="EO6:EW6" si="14">IF(EO8="-",NA(),EO8)</f>
        <v>49268007</v>
      </c>
      <c r="EP6" s="66">
        <f t="shared" si="14"/>
        <v>49325056</v>
      </c>
      <c r="EQ6" s="66">
        <f t="shared" si="14"/>
        <v>50055530</v>
      </c>
      <c r="ER6" s="66">
        <f t="shared" si="14"/>
        <v>49861072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157</v>
      </c>
      <c r="B7" s="63">
        <f t="shared" ref="B7:AG7" si="15">B8</f>
        <v>2019</v>
      </c>
      <c r="C7" s="63">
        <f t="shared" si="15"/>
        <v>302074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非設置</v>
      </c>
      <c r="P7" s="63" t="str">
        <f>P8</f>
        <v>直営</v>
      </c>
      <c r="Q7" s="64">
        <f t="shared" si="15"/>
        <v>19</v>
      </c>
      <c r="R7" s="63" t="str">
        <f t="shared" si="15"/>
        <v>対象</v>
      </c>
      <c r="S7" s="63" t="str">
        <f t="shared" si="15"/>
        <v>ド 透 訓 ガ</v>
      </c>
      <c r="T7" s="63" t="str">
        <f t="shared" si="15"/>
        <v>救 臨 感 災 地</v>
      </c>
      <c r="U7" s="64">
        <f>U8</f>
        <v>28326</v>
      </c>
      <c r="V7" s="64">
        <f>V8</f>
        <v>21878</v>
      </c>
      <c r="W7" s="63" t="str">
        <f>W8</f>
        <v>非該当</v>
      </c>
      <c r="X7" s="63" t="str">
        <f t="shared" si="15"/>
        <v>１０：１</v>
      </c>
      <c r="Y7" s="64">
        <f t="shared" si="15"/>
        <v>300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4</v>
      </c>
      <c r="AD7" s="64">
        <f t="shared" si="15"/>
        <v>304</v>
      </c>
      <c r="AE7" s="64">
        <f t="shared" si="15"/>
        <v>300</v>
      </c>
      <c r="AF7" s="64" t="str">
        <f t="shared" si="15"/>
        <v>-</v>
      </c>
      <c r="AG7" s="64">
        <f t="shared" si="15"/>
        <v>300</v>
      </c>
      <c r="AH7" s="65">
        <f>AH8</f>
        <v>97.3</v>
      </c>
      <c r="AI7" s="65">
        <f t="shared" ref="AI7:AQ7" si="16">AI8</f>
        <v>99</v>
      </c>
      <c r="AJ7" s="65">
        <f t="shared" si="16"/>
        <v>96.5</v>
      </c>
      <c r="AK7" s="65">
        <f t="shared" si="16"/>
        <v>98.8</v>
      </c>
      <c r="AL7" s="65">
        <f t="shared" si="16"/>
        <v>98.5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93.8</v>
      </c>
      <c r="AT7" s="65">
        <f t="shared" ref="AT7:BB7" si="17">AT8</f>
        <v>94.7</v>
      </c>
      <c r="AU7" s="65">
        <f t="shared" si="17"/>
        <v>91.6</v>
      </c>
      <c r="AV7" s="65">
        <f t="shared" si="17"/>
        <v>94.3</v>
      </c>
      <c r="AW7" s="65">
        <f t="shared" si="17"/>
        <v>94.3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0</v>
      </c>
      <c r="BE7" s="65">
        <f t="shared" ref="BE7:BM7" si="18">BE8</f>
        <v>0.8</v>
      </c>
      <c r="BF7" s="65">
        <f t="shared" si="18"/>
        <v>4.5999999999999996</v>
      </c>
      <c r="BG7" s="65">
        <f t="shared" si="18"/>
        <v>5.3</v>
      </c>
      <c r="BH7" s="65">
        <f t="shared" si="18"/>
        <v>6.1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80.5</v>
      </c>
      <c r="BP7" s="65">
        <f t="shared" ref="BP7:BX7" si="19">BP8</f>
        <v>80.7</v>
      </c>
      <c r="BQ7" s="65">
        <f t="shared" si="19"/>
        <v>83.3</v>
      </c>
      <c r="BR7" s="65">
        <f t="shared" si="19"/>
        <v>82.8</v>
      </c>
      <c r="BS7" s="65">
        <f t="shared" si="19"/>
        <v>82.2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43903</v>
      </c>
      <c r="CA7" s="66">
        <f t="shared" ref="CA7:CI7" si="20">CA8</f>
        <v>45947</v>
      </c>
      <c r="CB7" s="66">
        <f t="shared" si="20"/>
        <v>44654</v>
      </c>
      <c r="CC7" s="66">
        <f t="shared" si="20"/>
        <v>45755</v>
      </c>
      <c r="CD7" s="66">
        <f t="shared" si="20"/>
        <v>45977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13080</v>
      </c>
      <c r="CL7" s="66">
        <f t="shared" ref="CL7:CT7" si="21">CL8</f>
        <v>13068</v>
      </c>
      <c r="CM7" s="66">
        <f t="shared" si="21"/>
        <v>13273</v>
      </c>
      <c r="CN7" s="66">
        <f t="shared" si="21"/>
        <v>13589</v>
      </c>
      <c r="CO7" s="66">
        <f t="shared" si="21"/>
        <v>13683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52.1</v>
      </c>
      <c r="CW7" s="65">
        <f t="shared" ref="CW7:DE7" si="22">CW8</f>
        <v>53</v>
      </c>
      <c r="CX7" s="65">
        <f t="shared" si="22"/>
        <v>56.7</v>
      </c>
      <c r="CY7" s="65">
        <f t="shared" si="22"/>
        <v>53.2</v>
      </c>
      <c r="CZ7" s="65">
        <f t="shared" si="22"/>
        <v>53.4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23.9</v>
      </c>
      <c r="DH7" s="65">
        <f t="shared" ref="DH7:DP7" si="23">DH8</f>
        <v>22.3</v>
      </c>
      <c r="DI7" s="65">
        <f t="shared" si="23"/>
        <v>22.3</v>
      </c>
      <c r="DJ7" s="65">
        <f t="shared" si="23"/>
        <v>21.8</v>
      </c>
      <c r="DK7" s="65">
        <f t="shared" si="23"/>
        <v>22.2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49</v>
      </c>
      <c r="DS7" s="65">
        <f t="shared" ref="DS7:EA7" si="24">DS8</f>
        <v>51.9</v>
      </c>
      <c r="DT7" s="65">
        <f t="shared" si="24"/>
        <v>54.7</v>
      </c>
      <c r="DU7" s="65">
        <f t="shared" si="24"/>
        <v>56.6</v>
      </c>
      <c r="DV7" s="65">
        <f t="shared" si="24"/>
        <v>59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69.900000000000006</v>
      </c>
      <c r="ED7" s="65">
        <f t="shared" ref="ED7:EL7" si="25">ED8</f>
        <v>73.3</v>
      </c>
      <c r="EE7" s="65">
        <f t="shared" si="25"/>
        <v>77.3</v>
      </c>
      <c r="EF7" s="65">
        <f t="shared" si="25"/>
        <v>79.8</v>
      </c>
      <c r="EG7" s="65">
        <f t="shared" si="25"/>
        <v>82.2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49016780</v>
      </c>
      <c r="EO7" s="66">
        <f t="shared" ref="EO7:EW7" si="26">EO8</f>
        <v>49268007</v>
      </c>
      <c r="EP7" s="66">
        <f t="shared" si="26"/>
        <v>49325056</v>
      </c>
      <c r="EQ7" s="66">
        <f t="shared" si="26"/>
        <v>50055530</v>
      </c>
      <c r="ER7" s="66">
        <f t="shared" si="26"/>
        <v>49861072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>
      <c r="A8" s="48"/>
      <c r="B8" s="68">
        <v>2019</v>
      </c>
      <c r="C8" s="68">
        <v>302074</v>
      </c>
      <c r="D8" s="68">
        <v>46</v>
      </c>
      <c r="E8" s="68">
        <v>6</v>
      </c>
      <c r="F8" s="68">
        <v>0</v>
      </c>
      <c r="G8" s="68">
        <v>1</v>
      </c>
      <c r="H8" s="68" t="s">
        <v>158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19</v>
      </c>
      <c r="R8" s="68" t="s">
        <v>167</v>
      </c>
      <c r="S8" s="68" t="s">
        <v>168</v>
      </c>
      <c r="T8" s="68" t="s">
        <v>169</v>
      </c>
      <c r="U8" s="69">
        <v>28326</v>
      </c>
      <c r="V8" s="69">
        <v>21878</v>
      </c>
      <c r="W8" s="68" t="s">
        <v>170</v>
      </c>
      <c r="X8" s="70" t="s">
        <v>171</v>
      </c>
      <c r="Y8" s="69">
        <v>300</v>
      </c>
      <c r="Z8" s="69" t="s">
        <v>38</v>
      </c>
      <c r="AA8" s="69" t="s">
        <v>38</v>
      </c>
      <c r="AB8" s="69" t="s">
        <v>38</v>
      </c>
      <c r="AC8" s="69">
        <v>4</v>
      </c>
      <c r="AD8" s="69">
        <v>304</v>
      </c>
      <c r="AE8" s="69">
        <v>300</v>
      </c>
      <c r="AF8" s="69" t="s">
        <v>38</v>
      </c>
      <c r="AG8" s="69">
        <v>300</v>
      </c>
      <c r="AH8" s="71">
        <v>97.3</v>
      </c>
      <c r="AI8" s="71">
        <v>99</v>
      </c>
      <c r="AJ8" s="71">
        <v>96.5</v>
      </c>
      <c r="AK8" s="71">
        <v>98.8</v>
      </c>
      <c r="AL8" s="71">
        <v>98.5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93.8</v>
      </c>
      <c r="AT8" s="71">
        <v>94.7</v>
      </c>
      <c r="AU8" s="71">
        <v>91.6</v>
      </c>
      <c r="AV8" s="71">
        <v>94.3</v>
      </c>
      <c r="AW8" s="71">
        <v>94.3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0</v>
      </c>
      <c r="BE8" s="72">
        <v>0.8</v>
      </c>
      <c r="BF8" s="72">
        <v>4.5999999999999996</v>
      </c>
      <c r="BG8" s="72">
        <v>5.3</v>
      </c>
      <c r="BH8" s="72">
        <v>6.1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80.5</v>
      </c>
      <c r="BP8" s="71">
        <v>80.7</v>
      </c>
      <c r="BQ8" s="71">
        <v>83.3</v>
      </c>
      <c r="BR8" s="71">
        <v>82.8</v>
      </c>
      <c r="BS8" s="71">
        <v>82.2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43903</v>
      </c>
      <c r="CA8" s="72">
        <v>45947</v>
      </c>
      <c r="CB8" s="72">
        <v>44654</v>
      </c>
      <c r="CC8" s="72">
        <v>45755</v>
      </c>
      <c r="CD8" s="72">
        <v>45977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13080</v>
      </c>
      <c r="CL8" s="72">
        <v>13068</v>
      </c>
      <c r="CM8" s="72">
        <v>13273</v>
      </c>
      <c r="CN8" s="72">
        <v>13589</v>
      </c>
      <c r="CO8" s="72">
        <v>13683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52.1</v>
      </c>
      <c r="CW8" s="72">
        <v>53</v>
      </c>
      <c r="CX8" s="72">
        <v>56.7</v>
      </c>
      <c r="CY8" s="72">
        <v>53.2</v>
      </c>
      <c r="CZ8" s="72">
        <v>53.4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23.9</v>
      </c>
      <c r="DH8" s="72">
        <v>22.3</v>
      </c>
      <c r="DI8" s="72">
        <v>22.3</v>
      </c>
      <c r="DJ8" s="72">
        <v>21.8</v>
      </c>
      <c r="DK8" s="72">
        <v>22.2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49</v>
      </c>
      <c r="DS8" s="71">
        <v>51.9</v>
      </c>
      <c r="DT8" s="71">
        <v>54.7</v>
      </c>
      <c r="DU8" s="71">
        <v>56.6</v>
      </c>
      <c r="DV8" s="71">
        <v>59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69.900000000000006</v>
      </c>
      <c r="ED8" s="71">
        <v>73.3</v>
      </c>
      <c r="EE8" s="71">
        <v>77.3</v>
      </c>
      <c r="EF8" s="71">
        <v>79.8</v>
      </c>
      <c r="EG8" s="71">
        <v>82.2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49016780</v>
      </c>
      <c r="EO8" s="72">
        <v>49268007</v>
      </c>
      <c r="EP8" s="72">
        <v>49325056</v>
      </c>
      <c r="EQ8" s="72">
        <v>50055530</v>
      </c>
      <c r="ER8" s="72">
        <v>49861072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2021-01-14T11:24:45Z</cp:lastPrinted>
  <dcterms:created xsi:type="dcterms:W3CDTF">2020-12-15T03:56:23Z</dcterms:created>
  <dcterms:modified xsi:type="dcterms:W3CDTF">2021-01-21T07:30:36Z</dcterms:modified>
  <cp:category/>
</cp:coreProperties>
</file>