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mc:AlternateContent xmlns:mc="http://schemas.openxmlformats.org/markup-compatibility/2006">
    <mc:Choice Requires="x15">
      <x15ac:absPath xmlns:x15ac="http://schemas.microsoft.com/office/spreadsheetml/2010/11/ac" url="X:\02 生活排水係\01庶務\03生活排水雑件関係書\生活排水雑件関係書\R02\R2_庁内調査\R3.2.4_≪お願い・明日2-5〆≫公営企業経営比較分析について - WebMailer\回答\"/>
    </mc:Choice>
  </mc:AlternateContent>
  <xr:revisionPtr revIDLastSave="0" documentId="13_ncr:1_{E98ACB48-BAFF-40D6-B164-BFF118B7C1C8}" xr6:coauthVersionLast="36" xr6:coauthVersionMax="36" xr10:uidLastSave="{00000000-0000-0000-0000-000000000000}"/>
  <workbookProtection workbookAlgorithmName="SHA-512" workbookHashValue="5F8Tb0FxWmbhIA5+530OnaiS61UIJeHoc9bmWyuLTFwcscHTwfK8FALTsyZfyfZUyZR1pWfnb+byU/6CknxCJA==" workbookSaltValue="Ryzwik967DqwgWqxtFZed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R6" i="5"/>
  <c r="AD10" i="4" s="1"/>
  <c r="Q6" i="5"/>
  <c r="P6" i="5"/>
  <c r="O6" i="5"/>
  <c r="I10" i="4" s="1"/>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BB10" i="4"/>
  <c r="AL10" i="4"/>
  <c r="W10" i="4"/>
  <c r="P10" i="4"/>
  <c r="BB8" i="4"/>
  <c r="AT8" i="4"/>
  <c r="AL8" i="4"/>
  <c r="AD8" i="4"/>
  <c r="I8" i="4"/>
  <c r="B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<sst xmlns="http://schemas.openxmlformats.org/spreadsheetml/2006/main" count="247" uniqueCount="120">
  <si>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</si>
  <si>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</si>
  <si>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</si>
  <si>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</si>
  <si>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</si>
  <si>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</si>
  <si>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</si>
  <si>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</si>
  <si>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</si>
  <si>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</si>
  <si>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</si>
  <si>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</si>
  <si>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</si>
  <si>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</si>
  <si>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</si>
  <si>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</si>
  <si>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</si>
  <si>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</si>
  <si>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</si>
  <si>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</si>
  <si>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</si>
  <si>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</si>
  <si>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</si>
  <si>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</si>
  <si>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</si>
  <si>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</si>
  <si>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</si>
  <si>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</si>
  <si>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</si>
  <si>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</si>
  <si>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</si>
  <si>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</si>
  <si>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</si>
  <si>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</si>
  <si>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</si>
  <si>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</si>
  <si>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</si>
  <si>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</si>
  <si>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</si>
  <si>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</si>
  <si>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</si>
  <si>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</si>
  <si>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</si>
  <si>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</si>
  <si>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</si>
  <si>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</si>
  <si>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</si>
  <si>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</si>
  <si>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</si>
  <si>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</si>
  <si>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</si>
  <si>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</si>
  <si>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</si>
  <si>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</si>
  <si>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</si>
  <si>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</si>
  <si>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</si>
  <si>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</si>
  <si>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</si>
  <si>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</si>
  <si>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</si>
  <si>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</si>
  <si>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</si>
  <si>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</si>
  <si>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</si>
  <si>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</si>
  <si>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</si>
  <si>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</si>
  <si>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</si>
  <si>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</si>
  <si>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</si>
  <si>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</si>
  <si>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</si>
  <si>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</si>
  <si>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</si>
  <si>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</si>
  <si>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</si>
  <si>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</si>
  <si>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</si>
  <si>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</si>
  <si>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</si>
  <si>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</si>
  <si>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</si>
  <si>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</si>
  <si>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</si>
  <si>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</si>
  <si>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</si>
  <si>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</si>
  <si>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</si>
  <si>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</si>
  <si>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</si>
  <si>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</si>
  <si>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</si>
  <si>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</si>
  <si>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</si>
  <si>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</si>
  <si>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</si>
  <si>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</si>
  <si>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</si>
  <si>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</si>
  <si>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</si>
  <si>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</si>
  <si>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</si>
  <si>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</si>
  <si>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</si>
  <si>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</si>
  <si>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</si>
  <si>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</si>
  <si>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</si>
  <si>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</si>
  <si>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</si>
  <si>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</si>
  <si>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</si>
  <si>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</si>
  <si>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</si>
  <si>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</si>
  <si>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</si>
  <si>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汚水処理原価は、類似団体より低い数値となっておりますが、水洗化率が100％であるため、維持管理経費の節減により汚水処理原価の改善に努めてまいります。
　施設利用率は、類似団体より低い水準となっておりますが、各戸の状況に合わせた適切な施設規模での整備となっております。
　水洗化率は、100％と類似団体より高い水準となっており、今後もこの水準の維持に努めてまいります。</t>
    <rPh sb="187" eb="188">
      <t>ヒク</t>
    </rPh>
    <phoneticPr fontId="4"/>
  </si>
  <si>
    <t>　全域供用開始が平成21年度からであり施設の大きな改修はありません。管路施設については、各個人の管理となります。</t>
    <phoneticPr fontId="4"/>
  </si>
  <si>
    <t>　特定地域生活排水処理事業は、本市の秋津川地域で行われている事業です。
　今後、人口減や高齢化による使用料収入の減に対する検討が必要ではありますが、施設維持管理経費の更なる節減を図り、適正かつ必要最小限の管理に努めながら、地域の生活環境の向上を図り、経営の安定化に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</si>
</sst>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9B-41D7-A183-6FF10C0D7D3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E9B-41D7-A183-6FF10C0D7D3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50</c:v>
                </c:pt>
                <c:pt idx="1">
                  <c:v>50</c:v>
                </c:pt>
                <c:pt idx="2">
                  <c:v>50</c:v>
                </c:pt>
                <c:pt idx="3">
                  <c:v>50</c:v>
                </c:pt>
                <c:pt idx="4">
                  <c:v>48.89</c:v>
                </c:pt>
              </c:numCache>
            </c:numRef>
          </c:val>
          <c:extLst>
            <c:ext xmlns:c16="http://schemas.microsoft.com/office/drawing/2014/chart" uri="{C3380CC4-5D6E-409C-BE32-E72D297353CC}">
              <c16:uniqueId val="{00000000-B45D-416D-8574-03D2B4BF6A8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B45D-416D-8574-03D2B4BF6A8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2E8-48BD-9944-DB81691053C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92E8-48BD-9944-DB81691053C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86.52</c:v>
                </c:pt>
                <c:pt idx="1">
                  <c:v>86.48</c:v>
                </c:pt>
                <c:pt idx="2">
                  <c:v>99.02</c:v>
                </c:pt>
                <c:pt idx="3">
                  <c:v>100.38</c:v>
                </c:pt>
                <c:pt idx="4">
                  <c:v>100.71</c:v>
                </c:pt>
              </c:numCache>
            </c:numRef>
          </c:val>
          <c:extLst>
            <c:ext xmlns:c16="http://schemas.microsoft.com/office/drawing/2014/chart" uri="{C3380CC4-5D6E-409C-BE32-E72D297353CC}">
              <c16:uniqueId val="{00000000-DDAA-4DC7-8F67-E475B128462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AA-4DC7-8F67-E475B128462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B1-4B17-B53A-A16192342B8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B1-4B17-B53A-A16192342B8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7D-4AEB-AB36-6E5EE313BC4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7D-4AEB-AB36-6E5EE313BC4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9F-491B-B3C2-DA4C7E7D2E4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9F-491B-B3C2-DA4C7E7D2E4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42-4F84-8E5D-DB8C7EF0987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42-4F84-8E5D-DB8C7EF0987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630.04</c:v>
                </c:pt>
                <c:pt idx="1">
                  <c:v>610.39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B87-49F6-B1C3-37F0163D1B4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DB87-49F6-B1C3-37F0163D1B4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63.37</c:v>
                </c:pt>
                <c:pt idx="1">
                  <c:v>61.87</c:v>
                </c:pt>
                <c:pt idx="2">
                  <c:v>78.5</c:v>
                </c:pt>
                <c:pt idx="3">
                  <c:v>74.709999999999994</c:v>
                </c:pt>
                <c:pt idx="4">
                  <c:v>78.459999999999994</c:v>
                </c:pt>
              </c:numCache>
            </c:numRef>
          </c:val>
          <c:extLst>
            <c:ext xmlns:c16="http://schemas.microsoft.com/office/drawing/2014/chart" uri="{C3380CC4-5D6E-409C-BE32-E72D297353CC}">
              <c16:uniqueId val="{00000000-F2E1-42D5-9637-A4290E90E6A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F2E1-42D5-9637-A4290E90E6A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331.07</c:v>
                </c:pt>
                <c:pt idx="1">
                  <c:v>337.33</c:v>
                </c:pt>
                <c:pt idx="2">
                  <c:v>265.88</c:v>
                </c:pt>
                <c:pt idx="3">
                  <c:v>279.38</c:v>
                </c:pt>
                <c:pt idx="4">
                  <c:v>275.8</c:v>
                </c:pt>
              </c:numCache>
            </c:numRef>
          </c:val>
          <c:extLst>
            <c:ext xmlns:c16="http://schemas.microsoft.com/office/drawing/2014/chart" uri="{C3380CC4-5D6E-409C-BE32-E72D297353CC}">
              <c16:uniqueId val="{00000000-60D8-4336-B50A-59300611B97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60D8-4336-B50A-59300611B97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田辺市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73072</v>
      </c>
      <c r="AM8" s="69"/>
      <c r="AN8" s="69"/>
      <c r="AO8" s="69"/>
      <c r="AP8" s="69"/>
      <c r="AQ8" s="69"/>
      <c r="AR8" s="69"/>
      <c r="AS8" s="69"/>
      <c r="AT8" s="68">
        <f>データ!T6</f>
        <v>1026.9100000000001</v>
      </c>
      <c r="AU8" s="68"/>
      <c r="AV8" s="68"/>
      <c r="AW8" s="68"/>
      <c r="AX8" s="68"/>
      <c r="AY8" s="68"/>
      <c r="AZ8" s="68"/>
      <c r="BA8" s="68"/>
      <c r="BB8" s="68">
        <f>データ!U6</f>
        <v>71.16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0.3</v>
      </c>
      <c r="Q10" s="68"/>
      <c r="R10" s="68"/>
      <c r="S10" s="68"/>
      <c r="T10" s="68"/>
      <c r="U10" s="68"/>
      <c r="V10" s="68"/>
      <c r="W10" s="68">
        <f>データ!Q6</f>
        <v>100</v>
      </c>
      <c r="X10" s="68"/>
      <c r="Y10" s="68"/>
      <c r="Z10" s="68"/>
      <c r="AA10" s="68"/>
      <c r="AB10" s="68"/>
      <c r="AC10" s="68"/>
      <c r="AD10" s="69">
        <f>データ!R6</f>
        <v>3850</v>
      </c>
      <c r="AE10" s="69"/>
      <c r="AF10" s="69"/>
      <c r="AG10" s="69"/>
      <c r="AH10" s="69"/>
      <c r="AI10" s="69"/>
      <c r="AJ10" s="69"/>
      <c r="AK10" s="2"/>
      <c r="AL10" s="69">
        <f>データ!V6</f>
        <v>217</v>
      </c>
      <c r="AM10" s="69"/>
      <c r="AN10" s="69"/>
      <c r="AO10" s="69"/>
      <c r="AP10" s="69"/>
      <c r="AQ10" s="69"/>
      <c r="AR10" s="69"/>
      <c r="AS10" s="69"/>
      <c r="AT10" s="68">
        <f>データ!W6</f>
        <v>25.25</v>
      </c>
      <c r="AU10" s="68"/>
      <c r="AV10" s="68"/>
      <c r="AW10" s="68"/>
      <c r="AX10" s="68"/>
      <c r="AY10" s="68"/>
      <c r="AZ10" s="68"/>
      <c r="BA10" s="68"/>
      <c r="BB10" s="68">
        <f>データ!X6</f>
        <v>8.59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43</v>
      </c>
      <c r="N86" s="26" t="s">
        <v>43</v>
      </c>
      <c r="O86" s="26" t="str">
        <f>データ!EO6</f>
        <v>【-】</v>
      </c>
    </row>
  </sheetData>
  <sheetProtection algorithmName="SHA-512" hashValue="vC+vTICcFMW6ymGxNaLDQHzqsy4gakih6NL4m6SmbsZ9W7CVTFPKJ5tqVRHjV1OkijggULmnIFK1STS+8fdbDA==" saltValue="8q85tXGrD6xmXwQhwy5cu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302066</v>
      </c>
      <c r="D6" s="33">
        <f t="shared" si="3"/>
        <v>47</v>
      </c>
      <c r="E6" s="33">
        <f t="shared" si="3"/>
        <v>18</v>
      </c>
      <c r="F6" s="33">
        <f t="shared" si="3"/>
        <v>0</v>
      </c>
      <c r="G6" s="33">
        <f t="shared" si="3"/>
        <v>0</v>
      </c>
      <c r="H6" s="33" t="str">
        <f t="shared" si="3"/>
        <v>和歌山県　田辺市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0.3</v>
      </c>
      <c r="Q6" s="34">
        <f t="shared" si="3"/>
        <v>100</v>
      </c>
      <c r="R6" s="34">
        <f t="shared" si="3"/>
        <v>3850</v>
      </c>
      <c r="S6" s="34">
        <f t="shared" si="3"/>
        <v>73072</v>
      </c>
      <c r="T6" s="34">
        <f t="shared" si="3"/>
        <v>1026.9100000000001</v>
      </c>
      <c r="U6" s="34">
        <f t="shared" si="3"/>
        <v>71.16</v>
      </c>
      <c r="V6" s="34">
        <f t="shared" si="3"/>
        <v>217</v>
      </c>
      <c r="W6" s="34">
        <f t="shared" si="3"/>
        <v>25.25</v>
      </c>
      <c r="X6" s="34">
        <f t="shared" si="3"/>
        <v>8.59</v>
      </c>
      <c r="Y6" s="35">
        <f>IF(Y7="",NA(),Y7)</f>
        <v>86.52</v>
      </c>
      <c r="Z6" s="35">
        <f t="shared" ref="Z6:AH6" si="4">IF(Z7="",NA(),Z7)</f>
        <v>86.48</v>
      </c>
      <c r="AA6" s="35">
        <f t="shared" si="4"/>
        <v>99.02</v>
      </c>
      <c r="AB6" s="35">
        <f t="shared" si="4"/>
        <v>100.38</v>
      </c>
      <c r="AC6" s="35">
        <f t="shared" si="4"/>
        <v>100.71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630.04</v>
      </c>
      <c r="BG6" s="35">
        <f t="shared" ref="BG6:BO6" si="7">IF(BG7="",NA(),BG7)</f>
        <v>610.39</v>
      </c>
      <c r="BH6" s="34">
        <f t="shared" si="7"/>
        <v>0</v>
      </c>
      <c r="BI6" s="34">
        <f t="shared" si="7"/>
        <v>0</v>
      </c>
      <c r="BJ6" s="34">
        <f t="shared" si="7"/>
        <v>0</v>
      </c>
      <c r="BK6" s="35">
        <f t="shared" si="7"/>
        <v>392.19</v>
      </c>
      <c r="BL6" s="35">
        <f t="shared" si="7"/>
        <v>413.5</v>
      </c>
      <c r="BM6" s="35">
        <f t="shared" si="7"/>
        <v>407.42</v>
      </c>
      <c r="BN6" s="35">
        <f t="shared" si="7"/>
        <v>386.46</v>
      </c>
      <c r="BO6" s="35">
        <f t="shared" si="7"/>
        <v>421.25</v>
      </c>
      <c r="BP6" s="34" t="str">
        <f>IF(BP7="","",IF(BP7="-","【-】","【"&amp;SUBSTITUTE(TEXT(BP7,"#,##0.00"),"-","△")&amp;"】"))</f>
        <v>【307.23】</v>
      </c>
      <c r="BQ6" s="35">
        <f>IF(BQ7="",NA(),BQ7)</f>
        <v>63.37</v>
      </c>
      <c r="BR6" s="35">
        <f t="shared" ref="BR6:BZ6" si="8">IF(BR7="",NA(),BR7)</f>
        <v>61.87</v>
      </c>
      <c r="BS6" s="35">
        <f t="shared" si="8"/>
        <v>78.5</v>
      </c>
      <c r="BT6" s="35">
        <f t="shared" si="8"/>
        <v>74.709999999999994</v>
      </c>
      <c r="BU6" s="35">
        <f t="shared" si="8"/>
        <v>78.459999999999994</v>
      </c>
      <c r="BV6" s="35">
        <f t="shared" si="8"/>
        <v>57.03</v>
      </c>
      <c r="BW6" s="35">
        <f t="shared" si="8"/>
        <v>55.84</v>
      </c>
      <c r="BX6" s="35">
        <f t="shared" si="8"/>
        <v>57.08</v>
      </c>
      <c r="BY6" s="35">
        <f t="shared" si="8"/>
        <v>55.85</v>
      </c>
      <c r="BZ6" s="35">
        <f t="shared" si="8"/>
        <v>53.23</v>
      </c>
      <c r="CA6" s="34" t="str">
        <f>IF(CA7="","",IF(CA7="-","【-】","【"&amp;SUBSTITUTE(TEXT(CA7,"#,##0.00"),"-","△")&amp;"】"))</f>
        <v>【59.98】</v>
      </c>
      <c r="CB6" s="35">
        <f>IF(CB7="",NA(),CB7)</f>
        <v>331.07</v>
      </c>
      <c r="CC6" s="35">
        <f t="shared" ref="CC6:CK6" si="9">IF(CC7="",NA(),CC7)</f>
        <v>337.33</v>
      </c>
      <c r="CD6" s="35">
        <f t="shared" si="9"/>
        <v>265.88</v>
      </c>
      <c r="CE6" s="35">
        <f t="shared" si="9"/>
        <v>279.38</v>
      </c>
      <c r="CF6" s="35">
        <f t="shared" si="9"/>
        <v>275.8</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50</v>
      </c>
      <c r="CN6" s="35">
        <f t="shared" ref="CN6:CV6" si="10">IF(CN7="",NA(),CN7)</f>
        <v>50</v>
      </c>
      <c r="CO6" s="35">
        <f t="shared" si="10"/>
        <v>50</v>
      </c>
      <c r="CP6" s="35">
        <f t="shared" si="10"/>
        <v>50</v>
      </c>
      <c r="CQ6" s="35">
        <f t="shared" si="10"/>
        <v>48.89</v>
      </c>
      <c r="CR6" s="35">
        <f t="shared" si="10"/>
        <v>58.25</v>
      </c>
      <c r="CS6" s="35">
        <f t="shared" si="10"/>
        <v>61.55</v>
      </c>
      <c r="CT6" s="35">
        <f t="shared" si="10"/>
        <v>57.22</v>
      </c>
      <c r="CU6" s="35">
        <f t="shared" si="10"/>
        <v>54.93</v>
      </c>
      <c r="CV6" s="35">
        <f t="shared" si="10"/>
        <v>55.96</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302066</v>
      </c>
      <c r="D7" s="37">
        <v>47</v>
      </c>
      <c r="E7" s="37">
        <v>18</v>
      </c>
      <c r="F7" s="37">
        <v>0</v>
      </c>
      <c r="G7" s="37">
        <v>0</v>
      </c>
      <c r="H7" s="37" t="s">
        <v>98</v>
      </c>
      <c r="I7" s="37" t="s">
        <v>99</v>
      </c>
      <c r="J7" s="37" t="s">
        <v>100</v>
      </c>
      <c r="K7" s="37" t="s">
        <v>101</v>
      </c>
      <c r="L7" s="37" t="s">
        <v>102</v>
      </c>
      <c r="M7" s="37" t="s">
        <v>103</v>
      </c>
      <c r="N7" s="38" t="s">
        <v>104</v>
      </c>
      <c r="O7" s="38" t="s">
        <v>105</v>
      </c>
      <c r="P7" s="38">
        <v>0.3</v>
      </c>
      <c r="Q7" s="38">
        <v>100</v>
      </c>
      <c r="R7" s="38">
        <v>3850</v>
      </c>
      <c r="S7" s="38">
        <v>73072</v>
      </c>
      <c r="T7" s="38">
        <v>1026.9100000000001</v>
      </c>
      <c r="U7" s="38">
        <v>71.16</v>
      </c>
      <c r="V7" s="38">
        <v>217</v>
      </c>
      <c r="W7" s="38">
        <v>25.25</v>
      </c>
      <c r="X7" s="38">
        <v>8.59</v>
      </c>
      <c r="Y7" s="38">
        <v>86.52</v>
      </c>
      <c r="Z7" s="38">
        <v>86.48</v>
      </c>
      <c r="AA7" s="38">
        <v>99.02</v>
      </c>
      <c r="AB7" s="38">
        <v>100.38</v>
      </c>
      <c r="AC7" s="38">
        <v>100.71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630.04</v>
      </c>
      <c r="BG7" s="38">
        <v>610.39</v>
      </c>
      <c r="BH7" s="38">
        <v>0</v>
      </c>
      <c r="BI7" s="38">
        <v>0</v>
      </c>
      <c r="BJ7" s="38">
        <v>0</v>
      </c>
      <c r="BK7" s="38">
        <v>392.19</v>
      </c>
      <c r="BL7" s="38">
        <v>413.5</v>
      </c>
      <c r="BM7" s="38">
        <v>407.42</v>
      </c>
      <c r="BN7" s="38">
        <v>386.46</v>
      </c>
      <c r="BO7" s="38">
        <v>421.25</v>
      </c>
      <c r="BP7" s="38">
        <v>307.23</v>
      </c>
      <c r="BQ7" s="38">
        <v>63.37</v>
      </c>
      <c r="BR7" s="38">
        <v>61.87</v>
      </c>
      <c r="BS7" s="38">
        <v>78.5</v>
      </c>
      <c r="BT7" s="38">
        <v>74.709999999999994</v>
      </c>
      <c r="BU7" s="38">
        <v>78.459999999999994</v>
      </c>
      <c r="BV7" s="38">
        <v>57.03</v>
      </c>
      <c r="BW7" s="38">
        <v>55.84</v>
      </c>
      <c r="BX7" s="38">
        <v>57.08</v>
      </c>
      <c r="BY7" s="38">
        <v>55.85</v>
      </c>
      <c r="BZ7" s="38">
        <v>53.23</v>
      </c>
      <c r="CA7" s="38">
        <v>59.98</v>
      </c>
      <c r="CB7" s="38">
        <v>331.07</v>
      </c>
      <c r="CC7" s="38">
        <v>337.33</v>
      </c>
      <c r="CD7" s="38">
        <v>265.88</v>
      </c>
      <c r="CE7" s="38">
        <v>279.38</v>
      </c>
      <c r="CF7" s="38">
        <v>275.8</v>
      </c>
      <c r="CG7" s="38">
        <v>283.73</v>
      </c>
      <c r="CH7" s="38">
        <v>287.57</v>
      </c>
      <c r="CI7" s="38">
        <v>286.86</v>
      </c>
      <c r="CJ7" s="38">
        <v>287.91000000000003</v>
      </c>
      <c r="CK7" s="38">
        <v>283.3</v>
      </c>
      <c r="CL7" s="38">
        <v>272.98</v>
      </c>
      <c r="CM7" s="38">
        <v>50</v>
      </c>
      <c r="CN7" s="38">
        <v>50</v>
      </c>
      <c r="CO7" s="38">
        <v>50</v>
      </c>
      <c r="CP7" s="38">
        <v>50</v>
      </c>
      <c r="CQ7" s="38">
        <v>48.89</v>
      </c>
      <c r="CR7" s="38">
        <v>58.25</v>
      </c>
      <c r="CS7" s="38">
        <v>61.55</v>
      </c>
      <c r="CT7" s="38">
        <v>57.22</v>
      </c>
      <c r="CU7" s="38">
        <v>54.93</v>
      </c>
      <c r="CV7" s="38">
        <v>55.96</v>
      </c>
      <c r="CW7" s="38">
        <v>58.71</v>
      </c>
      <c r="CX7" s="38">
        <v>100</v>
      </c>
      <c r="CY7" s="38">
        <v>100</v>
      </c>
      <c r="CZ7" s="38">
        <v>100</v>
      </c>
      <c r="DA7" s="38">
        <v>100</v>
      </c>
      <c r="DB7" s="38">
        <v>100</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US-I0283</cp:lastModifiedBy>
  <dcterms:modified xsi:type="dcterms:W3CDTF">2021-02-04T07:18:13Z</dcterms:modified>
</cp:coreProperties>
</file>