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X:\02 生活排水係\01庶務\03生活排水雑件関係書\生活排水雑件関係書\R02\R2_庁内調査\R3.2.4_≪お願い・明日2-5〆≫公営企業経営比較分析について - WebMailer\回答\"/>
    </mc:Choice>
  </mc:AlternateContent>
  <xr:revisionPtr revIDLastSave="0" documentId="13_ncr:1_{804642A3-7055-438A-9DA9-240AEAA3A9D8}" xr6:coauthVersionLast="36" xr6:coauthVersionMax="36" xr10:uidLastSave="{00000000-0000-0000-0000-000000000000}"/>
  <workbookProtection workbookAlgorithmName="SHA-512" workbookHashValue="EmYcurfMqqD5MZYBrzLodFz694pQ91AtrDz+4bXJEBF5p4C+bOSDAROpudovaf6weYVZv7SedMgZ68OGrXw4Kg==" workbookSaltValue="QfpE7gnI2MWGHtDxJETXY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AD10" i="4"/>
  <c r="P10" i="4"/>
  <c r="B10" i="4"/>
  <c r="AT8" i="4"/>
  <c r="AL8" i="4"/>
  <c r="W8" i="4"/>
  <c r="I8" i="4"/>
  <c r="B6"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<sst xmlns="http://schemas.openxmlformats.org/spreadsheetml/2006/main" count="236" uniqueCount="117">
  <si>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</si>
  <si>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</si>
  <si>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</si>
  <si>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</si>
  <si>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</si>
  <si>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</si>
  <si>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</si>
  <si>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</si>
  <si>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</si>
  <si>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</si>
  <si>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</si>
  <si>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</si>
  <si>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</si>
  <si>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</si>
  <si>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</si>
  <si>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</si>
  <si>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</si>
  <si>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</si>
  <si>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</si>
  <si>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</si>
  <si>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</si>
  <si>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</si>
  <si>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</si>
  <si>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</si>
  <si>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</si>
  <si>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</si>
  <si>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</si>
  <si>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</si>
  <si>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</si>
  <si>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</si>
  <si>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</si>
  <si>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</si>
  <si>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</si>
  <si>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</si>
  <si>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</si>
  <si>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</si>
  <si>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</si>
  <si>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</si>
  <si>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</si>
  <si>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</si>
  <si>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</si>
  <si>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</si>
  <si>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</si>
  <si>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</si>
  <si>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</si>
  <si>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</si>
  <si>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</si>
  <si>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</si>
  <si>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</si>
  <si>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</si>
  <si>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</si>
  <si>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</si>
  <si>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</si>
  <si>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</si>
  <si>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</si>
  <si>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</si>
  <si>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</si>
  <si>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</si>
  <si>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</si>
  <si>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</si>
  <si>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</si>
  <si>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</si>
  <si>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</si>
  <si>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</si>
  <si>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</si>
  <si>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</si>
  <si>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</si>
  <si>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</si>
  <si>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</si>
  <si>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</si>
  <si>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</si>
  <si>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</si>
  <si>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</si>
  <si>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</si>
  <si>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</si>
  <si>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</si>
  <si>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</si>
  <si>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</si>
  <si>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</si>
  <si>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</si>
  <si>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</si>
  <si>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</si>
  <si>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</si>
  <si>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</si>
  <si>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</si>
  <si>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</si>
  <si>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</si>
  <si>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</si>
  <si>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</si>
  <si>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</si>
  <si>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</si>
  <si>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</si>
  <si>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</si>
  <si>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</si>
  <si>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</si>
  <si>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</si>
  <si>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</si>
  <si>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</si>
  <si>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</si>
  <si>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</si>
  <si>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</si>
  <si>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</si>
  <si>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</si>
  <si>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</si>
  <si>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</si>
  <si>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</si>
  <si>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</si>
  <si>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</si>
  <si>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</si>
  <si>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</si>
  <si>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</si>
  <si>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</si>
  <si>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</si>
  <si>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</si>
  <si>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上野鎌倉地区で供用開始から20年、上野中根地区で供用開始から17年が経過していますが、施設の大きな改修などの必要は生じていません。今後老朽化により発生する改修経費も想定した計画的な老朽化対策に取り組んでまいります。</t>
    <rPh sb="1" eb="3">
      <t>ウエノ</t>
    </rPh>
    <rPh sb="3" eb="5">
      <t>カマクラ</t>
    </rPh>
    <rPh sb="5" eb="7">
      <t>チク</t>
    </rPh>
    <rPh sb="8" eb="10">
      <t>キョウヨウ</t>
    </rPh>
    <rPh sb="10" eb="12">
      <t>カイシ</t>
    </rPh>
    <rPh sb="18" eb="20">
      <t>ウエノ</t>
    </rPh>
    <rPh sb="20" eb="22">
      <t>ナカネ</t>
    </rPh>
    <rPh sb="22" eb="24">
      <t>チク</t>
    </rPh>
    <rPh sb="25" eb="27">
      <t>キョウヨウ</t>
    </rPh>
    <rPh sb="27" eb="29">
      <t>カイシ</t>
    </rPh>
    <rPh sb="33" eb="34">
      <t>ネン</t>
    </rPh>
    <rPh sb="35" eb="37">
      <t>ケイカ</t>
    </rPh>
    <rPh sb="55" eb="57">
      <t>ヒツヨウ</t>
    </rPh>
    <rPh sb="58" eb="59">
      <t>ショウ</t>
    </rPh>
    <phoneticPr fontId="4"/>
  </si>
  <si>
    <t>　本市の小規模集合排水処理事業は、平成17年度市町村合併以前からの旧田辺市域で行われている事業です。
　処理区域内の高齢化が進んでおり、加入率の減少が料金収入に影響を及ぼしており、今後、大幅な収入の増加は難しいと考えられますが、接続促進の啓発及び周知活動に努めるとともに、計画的かつ効率的な施設の維持管理を行い、地域の生活環境の向上を図り、経営の安定化に努めてまいります。</t>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</si>
  <si>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上回る状況で推移しておりますが、引き続き地方債の償還については、全てを一般会計からの繰入金収入に頼ることなく、可能な限り使用料収入での地方債償還を行い、比率の改善に努めてまいります。
  汚水処理原価は、類似団体より高い数値となっておりますが、処理区域内の高齢化が進み、利用者の減少により、有収水量の減少によるもので、処理区域内の状況からは接続率の大きな向上は見込めないため、維持管理費の節減に努め、汚水処理原価の改善に努めてまいります。
　施設利用率は、類似団体より低い状況となっております。
　水洗化率は、類似団体より低い水準となっており、使用料収入の増加を図るためにも水洗化率向上の取り組みに努めてまいります。</t>
    <rPh sb="426" eb="427">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</si>
</sst>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37-466E-8EE2-04C8B3325F5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037-466E-8EE2-04C8B3325F5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27.27</c:v>
                </c:pt>
                <c:pt idx="1">
                  <c:v>27.27</c:v>
                </c:pt>
                <c:pt idx="2">
                  <c:v>27.27</c:v>
                </c:pt>
                <c:pt idx="3">
                  <c:v>27.27</c:v>
                </c:pt>
                <c:pt idx="4">
                  <c:v>27.27</c:v>
                </c:pt>
              </c:numCache>
            </c:numRef>
          </c:val>
          <c:extLst>
            <c:ext xmlns:c16="http://schemas.microsoft.com/office/drawing/2014/chart" uri="{C3380CC4-5D6E-409C-BE32-E72D297353CC}">
              <c16:uniqueId val="{00000000-AABC-487B-B8DE-41D74A72969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34.92</c:v>
                </c:pt>
                <c:pt idx="1">
                  <c:v>36.44</c:v>
                </c:pt>
                <c:pt idx="2">
                  <c:v>34.29</c:v>
                </c:pt>
                <c:pt idx="3">
                  <c:v>35.340000000000003</c:v>
                </c:pt>
                <c:pt idx="4">
                  <c:v>34.68</c:v>
                </c:pt>
              </c:numCache>
            </c:numRef>
          </c:val>
          <c:smooth val="0"/>
          <c:extLst>
            <c:ext xmlns:c16="http://schemas.microsoft.com/office/drawing/2014/chart" uri="{C3380CC4-5D6E-409C-BE32-E72D297353CC}">
              <c16:uniqueId val="{00000001-AABC-487B-B8DE-41D74A72969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44.44</c:v>
                </c:pt>
                <c:pt idx="1">
                  <c:v>44.44</c:v>
                </c:pt>
                <c:pt idx="2">
                  <c:v>44.44</c:v>
                </c:pt>
                <c:pt idx="3">
                  <c:v>46.36</c:v>
                </c:pt>
                <c:pt idx="4">
                  <c:v>47.65</c:v>
                </c:pt>
              </c:numCache>
            </c:numRef>
          </c:val>
          <c:extLst>
            <c:ext xmlns:c16="http://schemas.microsoft.com/office/drawing/2014/chart" uri="{C3380CC4-5D6E-409C-BE32-E72D297353CC}">
              <c16:uniqueId val="{00000000-5A9E-450C-B218-B3CC926AACA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88.64</c:v>
                </c:pt>
                <c:pt idx="1">
                  <c:v>89.93</c:v>
                </c:pt>
                <c:pt idx="2">
                  <c:v>89.88</c:v>
                </c:pt>
                <c:pt idx="3">
                  <c:v>91.52</c:v>
                </c:pt>
                <c:pt idx="4">
                  <c:v>90.33</c:v>
                </c:pt>
              </c:numCache>
            </c:numRef>
          </c:val>
          <c:smooth val="0"/>
          <c:extLst>
            <c:ext xmlns:c16="http://schemas.microsoft.com/office/drawing/2014/chart" uri="{C3380CC4-5D6E-409C-BE32-E72D297353CC}">
              <c16:uniqueId val="{00000001-5A9E-450C-B218-B3CC926AACA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36.44</c:v>
                </c:pt>
                <c:pt idx="1">
                  <c:v>34.65</c:v>
                </c:pt>
                <c:pt idx="2">
                  <c:v>79.739999999999995</c:v>
                </c:pt>
                <c:pt idx="3">
                  <c:v>79.62</c:v>
                </c:pt>
                <c:pt idx="4">
                  <c:v>79.39</c:v>
                </c:pt>
              </c:numCache>
            </c:numRef>
          </c:val>
          <c:extLst>
            <c:ext xmlns:c16="http://schemas.microsoft.com/office/drawing/2014/chart" uri="{C3380CC4-5D6E-409C-BE32-E72D297353CC}">
              <c16:uniqueId val="{00000000-BD6E-435A-B0D8-75FF2DFE58A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6E-435A-B0D8-75FF2DFE58A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74-4A9A-BD4E-E426B7B996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74-4A9A-BD4E-E426B7B996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B2-40E9-9227-22B824A3851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B2-40E9-9227-22B824A3851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5A-4B3C-A3CC-B8DEA9D323B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5A-4B3C-A3CC-B8DEA9D323B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79-48A3-AA9A-4F471B70BF9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79-48A3-AA9A-4F471B70BF9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14196.41</c:v>
                </c:pt>
                <c:pt idx="1">
                  <c:v>9719.4500000000007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B82-4678-9124-30555A3F0B1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2464.06</c:v>
                </c:pt>
                <c:pt idx="1">
                  <c:v>1914.94</c:v>
                </c:pt>
                <c:pt idx="2">
                  <c:v>1759.36</c:v>
                </c:pt>
                <c:pt idx="3">
                  <c:v>1837.88</c:v>
                </c:pt>
                <c:pt idx="4">
                  <c:v>1748.51</c:v>
                </c:pt>
              </c:numCache>
            </c:numRef>
          </c:val>
          <c:smooth val="0"/>
          <c:extLst>
            <c:ext xmlns:c16="http://schemas.microsoft.com/office/drawing/2014/chart" uri="{C3380CC4-5D6E-409C-BE32-E72D297353CC}">
              <c16:uniqueId val="{00000001-CB82-4678-9124-30555A3F0B1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13.67</c:v>
                </c:pt>
                <c:pt idx="1">
                  <c:v>12.08</c:v>
                </c:pt>
                <c:pt idx="2">
                  <c:v>28.39</c:v>
                </c:pt>
                <c:pt idx="3">
                  <c:v>26.6</c:v>
                </c:pt>
                <c:pt idx="4">
                  <c:v>26.97</c:v>
                </c:pt>
              </c:numCache>
            </c:numRef>
          </c:val>
          <c:extLst>
            <c:ext xmlns:c16="http://schemas.microsoft.com/office/drawing/2014/chart" uri="{C3380CC4-5D6E-409C-BE32-E72D297353CC}">
              <c16:uniqueId val="{00000000-152B-4B6C-950C-4D970E33F89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32.909999999999997</c:v>
                </c:pt>
                <c:pt idx="1">
                  <c:v>34.020000000000003</c:v>
                </c:pt>
                <c:pt idx="2">
                  <c:v>37.200000000000003</c:v>
                </c:pt>
                <c:pt idx="3">
                  <c:v>35.03</c:v>
                </c:pt>
                <c:pt idx="4">
                  <c:v>34.99</c:v>
                </c:pt>
              </c:numCache>
            </c:numRef>
          </c:val>
          <c:smooth val="0"/>
          <c:extLst>
            <c:ext xmlns:c16="http://schemas.microsoft.com/office/drawing/2014/chart" uri="{C3380CC4-5D6E-409C-BE32-E72D297353CC}">
              <c16:uniqueId val="{00000001-152B-4B6C-950C-4D970E33F89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2265.5500000000002</c:v>
                </c:pt>
                <c:pt idx="1">
                  <c:v>2370.94</c:v>
                </c:pt>
                <c:pt idx="2">
                  <c:v>863.98</c:v>
                </c:pt>
                <c:pt idx="3">
                  <c:v>845.36</c:v>
                </c:pt>
                <c:pt idx="4">
                  <c:v>909.54</c:v>
                </c:pt>
              </c:numCache>
            </c:numRef>
          </c:val>
          <c:extLst>
            <c:ext xmlns:c16="http://schemas.microsoft.com/office/drawing/2014/chart" uri="{C3380CC4-5D6E-409C-BE32-E72D297353CC}">
              <c16:uniqueId val="{00000000-8C0B-477E-972B-9E568973915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561.54</c:v>
                </c:pt>
                <c:pt idx="1">
                  <c:v>553.77</c:v>
                </c:pt>
                <c:pt idx="2">
                  <c:v>508.64</c:v>
                </c:pt>
                <c:pt idx="3">
                  <c:v>525.22</c:v>
                </c:pt>
                <c:pt idx="4">
                  <c:v>520.91999999999996</c:v>
                </c:pt>
              </c:numCache>
            </c:numRef>
          </c:val>
          <c:smooth val="0"/>
          <c:extLst>
            <c:ext xmlns:c16="http://schemas.microsoft.com/office/drawing/2014/chart" uri="{C3380CC4-5D6E-409C-BE32-E72D297353CC}">
              <c16:uniqueId val="{00000001-8C0B-477E-972B-9E568973915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CD31" sqref="CD3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田辺市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tr">
        <f>データ!$M$6</f>
        <v>非設置</v>
      </c>
      <c r="AE8" s="73"/>
      <c r="AF8" s="73"/>
      <c r="AG8" s="73"/>
      <c r="AH8" s="73"/>
      <c r="AI8" s="73"/>
      <c r="AJ8" s="73"/>
      <c r="AK8" s="3"/>
      <c r="AL8" s="69">
        <f>データ!S6</f>
        <v>73072</v>
      </c>
      <c r="AM8" s="69"/>
      <c r="AN8" s="69"/>
      <c r="AO8" s="69"/>
      <c r="AP8" s="69"/>
      <c r="AQ8" s="69"/>
      <c r="AR8" s="69"/>
      <c r="AS8" s="69"/>
      <c r="AT8" s="68">
        <f>データ!T6</f>
        <v>1026.9100000000001</v>
      </c>
      <c r="AU8" s="68"/>
      <c r="AV8" s="68"/>
      <c r="AW8" s="68"/>
      <c r="AX8" s="68"/>
      <c r="AY8" s="68"/>
      <c r="AZ8" s="68"/>
      <c r="BA8" s="68"/>
      <c r="BB8" s="68">
        <f>データ!U6</f>
        <v>71.16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0.21</v>
      </c>
      <c r="Q10" s="68"/>
      <c r="R10" s="68"/>
      <c r="S10" s="68"/>
      <c r="T10" s="68"/>
      <c r="U10" s="68"/>
      <c r="V10" s="68"/>
      <c r="W10" s="68">
        <f>データ!Q6</f>
        <v>100</v>
      </c>
      <c r="X10" s="68"/>
      <c r="Y10" s="68"/>
      <c r="Z10" s="68"/>
      <c r="AA10" s="68"/>
      <c r="AB10" s="68"/>
      <c r="AC10" s="68"/>
      <c r="AD10" s="69">
        <f>データ!R6</f>
        <v>3850</v>
      </c>
      <c r="AE10" s="69"/>
      <c r="AF10" s="69"/>
      <c r="AG10" s="69"/>
      <c r="AH10" s="69"/>
      <c r="AI10" s="69"/>
      <c r="AJ10" s="69"/>
      <c r="AK10" s="2"/>
      <c r="AL10" s="69">
        <f>データ!V6</f>
        <v>149</v>
      </c>
      <c r="AM10" s="69"/>
      <c r="AN10" s="69"/>
      <c r="AO10" s="69"/>
      <c r="AP10" s="69"/>
      <c r="AQ10" s="69"/>
      <c r="AR10" s="69"/>
      <c r="AS10" s="69"/>
      <c r="AT10" s="68">
        <f>データ!W6</f>
        <v>0.15</v>
      </c>
      <c r="AU10" s="68"/>
      <c r="AV10" s="68"/>
      <c r="AW10" s="68"/>
      <c r="AX10" s="68"/>
      <c r="AY10" s="68"/>
      <c r="AZ10" s="68"/>
      <c r="BA10" s="68"/>
      <c r="BB10" s="68">
        <f>データ!X6</f>
        <v>993.33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【1,682.85】</v>
      </c>
      <c r="I86" s="26" t="str">
        <f>データ!CA6</f>
        <v>【36.18】</v>
      </c>
      <c r="J86" s="26" t="str">
        <f>データ!CL6</f>
        <v>【510.14】</v>
      </c>
      <c r="K86" s="26" t="str">
        <f>データ!CW6</f>
        <v>【35.17】</v>
      </c>
      <c r="L86" s="26" t="str">
        <f>データ!DH6</f>
        <v>【90.15】</v>
      </c>
      <c r="M86" s="26" t="s">
        <v>43</v>
      </c>
      <c r="N86" s="26" t="s">
        <v>43</v>
      </c>
      <c r="O86" s="26" t="str">
        <f>データ!EO6</f>
        <v>【0.00】</v>
      </c>
    </row>
  </sheetData>
  <sheetProtection algorithmName="SHA-512" hashValue="PrJ/+uB1s/1fBZJIc5EKIYpjoK4JtrRGLJ4oJgXpGS2KQ5sxcrdVCZ7O3V+5xw7FysHwMVeOWSUdaN80c6y21w==" saltValue="VIMx7ySTn/GIQoKAb9wTU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302066</v>
      </c>
      <c r="D6" s="33">
        <f t="shared" si="3"/>
        <v>47</v>
      </c>
      <c r="E6" s="33">
        <f t="shared" si="3"/>
        <v>17</v>
      </c>
      <c r="F6" s="33">
        <f t="shared" si="3"/>
        <v>9</v>
      </c>
      <c r="G6" s="33">
        <f t="shared" si="3"/>
        <v>0</v>
      </c>
      <c r="H6" s="33" t="str">
        <f t="shared" si="3"/>
        <v>和歌山県　田辺市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0.21</v>
      </c>
      <c r="Q6" s="34">
        <f t="shared" si="3"/>
        <v>100</v>
      </c>
      <c r="R6" s="34">
        <f t="shared" si="3"/>
        <v>3850</v>
      </c>
      <c r="S6" s="34">
        <f t="shared" si="3"/>
        <v>73072</v>
      </c>
      <c r="T6" s="34">
        <f t="shared" si="3"/>
        <v>1026.9100000000001</v>
      </c>
      <c r="U6" s="34">
        <f t="shared" si="3"/>
        <v>71.16</v>
      </c>
      <c r="V6" s="34">
        <f t="shared" si="3"/>
        <v>149</v>
      </c>
      <c r="W6" s="34">
        <f t="shared" si="3"/>
        <v>0.15</v>
      </c>
      <c r="X6" s="34">
        <f t="shared" si="3"/>
        <v>993.33</v>
      </c>
      <c r="Y6" s="35">
        <f>IF(Y7="",NA(),Y7)</f>
        <v>36.44</v>
      </c>
      <c r="Z6" s="35">
        <f t="shared" ref="Z6:AH6" si="4">IF(Z7="",NA(),Z7)</f>
        <v>34.65</v>
      </c>
      <c r="AA6" s="35">
        <f t="shared" si="4"/>
        <v>79.739999999999995</v>
      </c>
      <c r="AB6" s="35">
        <f t="shared" si="4"/>
        <v>79.62</v>
      </c>
      <c r="AC6" s="35">
        <f t="shared" si="4"/>
        <v>79.39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14196.41</v>
      </c>
      <c r="BG6" s="35">
        <f t="shared" ref="BG6:BO6" si="7">IF(BG7="",NA(),BG7)</f>
        <v>9719.4500000000007</v>
      </c>
      <c r="BH6" s="34">
        <f t="shared" si="7"/>
        <v>0</v>
      </c>
      <c r="BI6" s="34">
        <f t="shared" si="7"/>
        <v>0</v>
      </c>
      <c r="BJ6" s="34">
        <f t="shared" si="7"/>
        <v>0</v>
      </c>
      <c r="BK6" s="35">
        <f t="shared" si="7"/>
        <v>2464.06</v>
      </c>
      <c r="BL6" s="35">
        <f t="shared" si="7"/>
        <v>1914.94</v>
      </c>
      <c r="BM6" s="35">
        <f t="shared" si="7"/>
        <v>1759.36</v>
      </c>
      <c r="BN6" s="35">
        <f t="shared" si="7"/>
        <v>1837.88</v>
      </c>
      <c r="BO6" s="35">
        <f t="shared" si="7"/>
        <v>1748.51</v>
      </c>
      <c r="BP6" s="34" t="str">
        <f>IF(BP7="","",IF(BP7="-","【-】","【"&amp;SUBSTITUTE(TEXT(BP7,"#,##0.00"),"-","△")&amp;"】"))</f>
        <v>【1,682.85】</v>
      </c>
      <c r="BQ6" s="35">
        <f>IF(BQ7="",NA(),BQ7)</f>
        <v>13.67</v>
      </c>
      <c r="BR6" s="35">
        <f t="shared" ref="BR6:BZ6" si="8">IF(BR7="",NA(),BR7)</f>
        <v>12.08</v>
      </c>
      <c r="BS6" s="35">
        <f t="shared" si="8"/>
        <v>28.39</v>
      </c>
      <c r="BT6" s="35">
        <f t="shared" si="8"/>
        <v>26.6</v>
      </c>
      <c r="BU6" s="35">
        <f t="shared" si="8"/>
        <v>26.97</v>
      </c>
      <c r="BV6" s="35">
        <f t="shared" si="8"/>
        <v>32.909999999999997</v>
      </c>
      <c r="BW6" s="35">
        <f t="shared" si="8"/>
        <v>34.020000000000003</v>
      </c>
      <c r="BX6" s="35">
        <f t="shared" si="8"/>
        <v>37.200000000000003</v>
      </c>
      <c r="BY6" s="35">
        <f t="shared" si="8"/>
        <v>35.03</v>
      </c>
      <c r="BZ6" s="35">
        <f t="shared" si="8"/>
        <v>34.99</v>
      </c>
      <c r="CA6" s="34" t="str">
        <f>IF(CA7="","",IF(CA7="-","【-】","【"&amp;SUBSTITUTE(TEXT(CA7,"#,##0.00"),"-","△")&amp;"】"))</f>
        <v>【36.18】</v>
      </c>
      <c r="CB6" s="35">
        <f>IF(CB7="",NA(),CB7)</f>
        <v>2265.5500000000002</v>
      </c>
      <c r="CC6" s="35">
        <f t="shared" ref="CC6:CK6" si="9">IF(CC7="",NA(),CC7)</f>
        <v>2370.94</v>
      </c>
      <c r="CD6" s="35">
        <f t="shared" si="9"/>
        <v>863.98</v>
      </c>
      <c r="CE6" s="35">
        <f t="shared" si="9"/>
        <v>845.36</v>
      </c>
      <c r="CF6" s="35">
        <f t="shared" si="9"/>
        <v>909.54</v>
      </c>
      <c r="CG6" s="35">
        <f t="shared" si="9"/>
        <v>561.54</v>
      </c>
      <c r="CH6" s="35">
        <f t="shared" si="9"/>
        <v>553.77</v>
      </c>
      <c r="CI6" s="35">
        <f t="shared" si="9"/>
        <v>508.64</v>
      </c>
      <c r="CJ6" s="35">
        <f t="shared" si="9"/>
        <v>525.22</v>
      </c>
      <c r="CK6" s="35">
        <f t="shared" si="9"/>
        <v>520.91999999999996</v>
      </c>
      <c r="CL6" s="34" t="str">
        <f>IF(CL7="","",IF(CL7="-","【-】","【"&amp;SUBSTITUTE(TEXT(CL7,"#,##0.00"),"-","△")&amp;"】"))</f>
        <v>【510.14】</v>
      </c>
      <c r="CM6" s="35">
        <f>IF(CM7="",NA(),CM7)</f>
        <v>27.27</v>
      </c>
      <c r="CN6" s="35">
        <f t="shared" ref="CN6:CV6" si="10">IF(CN7="",NA(),CN7)</f>
        <v>27.27</v>
      </c>
      <c r="CO6" s="35">
        <f t="shared" si="10"/>
        <v>27.27</v>
      </c>
      <c r="CP6" s="35">
        <f t="shared" si="10"/>
        <v>27.27</v>
      </c>
      <c r="CQ6" s="35">
        <f t="shared" si="10"/>
        <v>27.27</v>
      </c>
      <c r="CR6" s="35">
        <f t="shared" si="10"/>
        <v>34.92</v>
      </c>
      <c r="CS6" s="35">
        <f t="shared" si="10"/>
        <v>36.44</v>
      </c>
      <c r="CT6" s="35">
        <f t="shared" si="10"/>
        <v>34.29</v>
      </c>
      <c r="CU6" s="35">
        <f t="shared" si="10"/>
        <v>35.340000000000003</v>
      </c>
      <c r="CV6" s="35">
        <f t="shared" si="10"/>
        <v>34.68</v>
      </c>
      <c r="CW6" s="34" t="str">
        <f>IF(CW7="","",IF(CW7="-","【-】","【"&amp;SUBSTITUTE(TEXT(CW7,"#,##0.00"),"-","△")&amp;"】"))</f>
        <v>【35.17】</v>
      </c>
      <c r="CX6" s="35">
        <f>IF(CX7="",NA(),CX7)</f>
        <v>44.44</v>
      </c>
      <c r="CY6" s="35">
        <f t="shared" ref="CY6:DG6" si="11">IF(CY7="",NA(),CY7)</f>
        <v>44.44</v>
      </c>
      <c r="CZ6" s="35">
        <f t="shared" si="11"/>
        <v>44.44</v>
      </c>
      <c r="DA6" s="35">
        <f t="shared" si="11"/>
        <v>46.36</v>
      </c>
      <c r="DB6" s="35">
        <f t="shared" si="11"/>
        <v>47.65</v>
      </c>
      <c r="DC6" s="35">
        <f t="shared" si="11"/>
        <v>88.64</v>
      </c>
      <c r="DD6" s="35">
        <f t="shared" si="11"/>
        <v>89.93</v>
      </c>
      <c r="DE6" s="35">
        <f t="shared" si="11"/>
        <v>89.88</v>
      </c>
      <c r="DF6" s="35">
        <f t="shared" si="11"/>
        <v>91.52</v>
      </c>
      <c r="DG6" s="35">
        <f t="shared" si="11"/>
        <v>90.33</v>
      </c>
      <c r="DH6" s="34" t="str">
        <f>IF(DH7="","",IF(DH7="-","【-】","【"&amp;SUBSTITUTE(TEXT(DH7,"#,##0.00"),"-","△")&amp;"】"))</f>
        <v>【90.15】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0.01</v>
      </c>
      <c r="EL6" s="34">
        <f t="shared" si="14"/>
        <v>0</v>
      </c>
      <c r="EM6" s="34">
        <f t="shared" si="14"/>
        <v>0</v>
      </c>
      <c r="EN6" s="34">
        <f t="shared" si="14"/>
        <v>0</v>
      </c>
      <c r="EO6" s="34" t="str">
        <f>IF(EO7="","",IF(EO7="-","【-】","【"&amp;SUBSTITUTE(TEXT(EO7,"#,##0.00"),"-","△")&amp;"】"))</f>
        <v>【0.00】</v>
      </c>
    </row>
    <row r="7" spans="1:145" s="36" customFormat="1" x14ac:dyDescent="0.15">
      <c r="A7" s="28"/>
      <c r="B7" s="37">
        <v>2019</v>
      </c>
      <c r="C7" s="37">
        <v>302066</v>
      </c>
      <c r="D7" s="37">
        <v>47</v>
      </c>
      <c r="E7" s="37">
        <v>17</v>
      </c>
      <c r="F7" s="37">
        <v>9</v>
      </c>
      <c r="G7" s="37">
        <v>0</v>
      </c>
      <c r="H7" s="37" t="s">
        <v>96</v>
      </c>
      <c r="I7" s="37" t="s">
        <v>97</v>
      </c>
      <c r="J7" s="37" t="s">
        <v>98</v>
      </c>
      <c r="K7" s="37" t="s">
        <v>99</v>
      </c>
      <c r="L7" s="37" t="s">
        <v>100</v>
      </c>
      <c r="M7" s="37" t="s">
        <v>101</v>
      </c>
      <c r="N7" s="38" t="s">
        <v>102</v>
      </c>
      <c r="O7" s="38" t="s">
        <v>103</v>
      </c>
      <c r="P7" s="38">
        <v>0.21</v>
      </c>
      <c r="Q7" s="38">
        <v>100</v>
      </c>
      <c r="R7" s="38">
        <v>3850</v>
      </c>
      <c r="S7" s="38">
        <v>73072</v>
      </c>
      <c r="T7" s="38">
        <v>1026.9100000000001</v>
      </c>
      <c r="U7" s="38">
        <v>71.16</v>
      </c>
      <c r="V7" s="38">
        <v>149</v>
      </c>
      <c r="W7" s="38">
        <v>0.15</v>
      </c>
      <c r="X7" s="38">
        <v>993.33</v>
      </c>
      <c r="Y7" s="38">
        <v>36.44</v>
      </c>
      <c r="Z7" s="38">
        <v>34.65</v>
      </c>
      <c r="AA7" s="38">
        <v>79.739999999999995</v>
      </c>
      <c r="AB7" s="38">
        <v>79.62</v>
      </c>
      <c r="AC7" s="38">
        <v>79.39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14196.41</v>
      </c>
      <c r="BG7" s="38">
        <v>9719.4500000000007</v>
      </c>
      <c r="BH7" s="38">
        <v>0</v>
      </c>
      <c r="BI7" s="38">
        <v>0</v>
      </c>
      <c r="BJ7" s="38">
        <v>0</v>
      </c>
      <c r="BK7" s="38">
        <v>2464.06</v>
      </c>
      <c r="BL7" s="38">
        <v>1914.94</v>
      </c>
      <c r="BM7" s="38">
        <v>1759.36</v>
      </c>
      <c r="BN7" s="38">
        <v>1837.88</v>
      </c>
      <c r="BO7" s="38">
        <v>1748.51</v>
      </c>
      <c r="BP7" s="38">
        <v>1682.85</v>
      </c>
      <c r="BQ7" s="38">
        <v>13.67</v>
      </c>
      <c r="BR7" s="38">
        <v>12.08</v>
      </c>
      <c r="BS7" s="38">
        <v>28.39</v>
      </c>
      <c r="BT7" s="38">
        <v>26.6</v>
      </c>
      <c r="BU7" s="38">
        <v>26.97</v>
      </c>
      <c r="BV7" s="38">
        <v>32.909999999999997</v>
      </c>
      <c r="BW7" s="38">
        <v>34.020000000000003</v>
      </c>
      <c r="BX7" s="38">
        <v>37.200000000000003</v>
      </c>
      <c r="BY7" s="38">
        <v>35.03</v>
      </c>
      <c r="BZ7" s="38">
        <v>34.99</v>
      </c>
      <c r="CA7" s="38">
        <v>36.18</v>
      </c>
      <c r="CB7" s="38">
        <v>2265.5500000000002</v>
      </c>
      <c r="CC7" s="38">
        <v>2370.94</v>
      </c>
      <c r="CD7" s="38">
        <v>863.98</v>
      </c>
      <c r="CE7" s="38">
        <v>845.36</v>
      </c>
      <c r="CF7" s="38">
        <v>909.54</v>
      </c>
      <c r="CG7" s="38">
        <v>561.54</v>
      </c>
      <c r="CH7" s="38">
        <v>553.77</v>
      </c>
      <c r="CI7" s="38">
        <v>508.64</v>
      </c>
      <c r="CJ7" s="38">
        <v>525.22</v>
      </c>
      <c r="CK7" s="38">
        <v>520.91999999999996</v>
      </c>
      <c r="CL7" s="38">
        <v>510.14</v>
      </c>
      <c r="CM7" s="38">
        <v>27.27</v>
      </c>
      <c r="CN7" s="38">
        <v>27.27</v>
      </c>
      <c r="CO7" s="38">
        <v>27.27</v>
      </c>
      <c r="CP7" s="38">
        <v>27.27</v>
      </c>
      <c r="CQ7" s="38">
        <v>27.27</v>
      </c>
      <c r="CR7" s="38">
        <v>34.92</v>
      </c>
      <c r="CS7" s="38">
        <v>36.44</v>
      </c>
      <c r="CT7" s="38">
        <v>34.29</v>
      </c>
      <c r="CU7" s="38">
        <v>35.340000000000003</v>
      </c>
      <c r="CV7" s="38">
        <v>34.68</v>
      </c>
      <c r="CW7" s="38">
        <v>35.17</v>
      </c>
      <c r="CX7" s="38">
        <v>44.44</v>
      </c>
      <c r="CY7" s="38">
        <v>44.44</v>
      </c>
      <c r="CZ7" s="38">
        <v>44.44</v>
      </c>
      <c r="DA7" s="38">
        <v>46.36</v>
      </c>
      <c r="DB7" s="38">
        <v>47.65</v>
      </c>
      <c r="DC7" s="38">
        <v>88.64</v>
      </c>
      <c r="DD7" s="38">
        <v>89.93</v>
      </c>
      <c r="DE7" s="38">
        <v>89.88</v>
      </c>
      <c r="DF7" s="38">
        <v>91.52</v>
      </c>
      <c r="DG7" s="38">
        <v>90.33</v>
      </c>
      <c r="DH7" s="38">
        <v>90.15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0.01</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US-I0283</cp:lastModifiedBy>
  <dcterms:modified xsi:type="dcterms:W3CDTF">2021-02-04T08:39:49Z</dcterms:modified>
</cp:coreProperties>
</file>