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1 和歌山市\"/>
    </mc:Choice>
  </mc:AlternateContent>
  <workbookProtection workbookAlgorithmName="SHA-512" workbookHashValue="XxupyOyrvjSPO//IOR3a4tACDUqzYKPqhA/dhqYvv3T66Cl1rnOkKm2B3r6FfNAUmaQccR6OdOsgGjmSICQuFg==" workbookSaltValue="TVDEwWcDqgx9rDCmNZRMZ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<sst xmlns="http://schemas.openxmlformats.org/spreadsheetml/2006/main" count="228" uniqueCount="112">
  <si>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</si>
  <si>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</si>
  <si>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</si>
  <si>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</si>
  <si>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</si>
  <si>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</si>
  <si>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</si>
  <si>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</si>
  <si>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</si>
  <si>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</si>
  <si>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</si>
  <si>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</si>
  <si>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</si>
  <si>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</si>
  <si>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</si>
  <si>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</si>
  <si>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</si>
  <si>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</si>
  <si>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</si>
  <si>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</si>
  <si>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</si>
  <si>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</si>
  <si>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</si>
  <si>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</si>
  <si>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</si>
  <si>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</si>
  <si>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</si>
  <si>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</si>
  <si>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</si>
  <si>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</si>
  <si>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</si>
  <si>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</si>
  <si>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</si>
  <si>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</si>
  <si>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</si>
  <si>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</si>
  <si>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</si>
  <si>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</si>
  <si>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</si>
  <si>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</si>
  <si>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</si>
  <si>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</si>
  <si>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</si>
  <si>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</si>
  <si>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</si>
  <si>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</si>
  <si>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</si>
  <si>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</si>
  <si>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</si>
  <si>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</si>
  <si>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</si>
  <si>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</si>
  <si>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</si>
  <si>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</si>
  <si>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</si>
  <si>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</si>
  <si>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</si>
  <si>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</si>
  <si>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</si>
  <si>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</si>
  <si>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</si>
  <si>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</si>
  <si>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</si>
  <si>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</si>
  <si>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</si>
  <si>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</si>
  <si>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</si>
  <si>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</si>
  <si>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</si>
  <si>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</si>
  <si>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</si>
  <si>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</si>
  <si>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</si>
  <si>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</si>
  <si>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</si>
  <si>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</si>
  <si>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</si>
  <si>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</si>
  <si>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</si>
  <si>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</si>
  <si>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</si>
  <si>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</si>
  <si>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</si>
  <si>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</si>
  <si>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</si>
  <si>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</si>
  <si>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</si>
  <si>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</si>
  <si>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</si>
  <si>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</si>
  <si>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</si>
  <si>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</si>
  <si>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</si>
  <si>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</si>
  <si>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</si>
  <si>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</si>
  <si>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</si>
  <si>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</si>
  <si>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</si>
  <si>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</si>
  <si>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</si>
  <si>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</si>
  <si>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</si>
  <si>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</si>
  <si>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</si>
  <si>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</si>
  <si>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</si>
  <si>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</si>
  <si>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</si>
  <si>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料金収入が減少を続ける中、施設の更新時期を迎え、経営環境はますます厳しくなっている。今後の施設整備は、将来の水需要に沿った適正規模の投資を行い、生産性を高めるうえでも合理的・効率的に行う必要がある。同時に、これまでの企業債に依存した財政運営から、企業債以外の特定財源の確保に努め、経営基盤の強化を図る必要がある。</t>
    <phoneticPr fontId="4"/>
  </si>
  <si>
    <t>　①有形固定資産減価償却率（％）は、平均値より低い水準で推移しているが、老朽化した施設を計画的に更新する必要がある。
　②管路経年化率（％）は、管路の更新が耐用年数にあわせて行えていない状況にあり、平均値同様、増加傾向にある。
　③管路更新率（％）は、基幹浄水場の整備にあわせて管路に対する投資規模を見直しているため、更新量が変動しているが、今後も経年化管路の更新を継続的に行っていく必要がある。</t>
    <rPh sb="163" eb="165">
      <t>ヘンドウ</t>
    </rPh>
    <rPh sb="180" eb="182">
      <t>コウシン</t>
    </rPh>
    <rPh sb="183" eb="186">
      <t>ケイゾクテキ</t>
    </rPh>
    <rPh sb="187" eb="188">
      <t>オコナ</t>
    </rPh>
    <phoneticPr fontId="4"/>
  </si>
  <si>
    <t>　①経常収支比率（％）は、水需要の減少に伴い、収益の減少が続いているが、人件費等の経費削減を図ることにより、経常収支は、黒字で推移している。平成28年度の上昇は人件費等の経費削減によるものである。平成29年度～令和元年度の減少は、収益の減少に加えて、浄水場の更新及び配水場の整備に伴う減価償却費などの経費の増加、特に令和元年度は、大規模漏水対応の臨時経費の影響によるものである。
　②累積欠損金比率（％）は、各年度0.00％で推移している。
　③流動比率（％）は、100％以上あるものの、平均値と比較すると低い水準にある。
　④企業債残高対給水収益比率（％）は、平均値と比べかなり高い推移を示している。これは、これまで行った施設整備の財源に、企業債を多く用いたためである。
　⑤料金回収率（％）及び⑥給水原価（円）の推移についても、①の要因によるものである。
　⑦施設利用率（％）は、令和元年度は増加したものの、減少傾向にある。これは、節水型機器の普及等に伴う配水量の減少によるものである。
　⑧有収率（％）は、漏水調査や管路の布設替えなど各種取り組みを行っているが、平均値と比較すると依然として9.24ポイント低い状況にある。今後も、経年化管路の更新にも重点を置き、漏水対策に取り組む必要がある。</t>
    <rPh sb="105" eb="107">
      <t>レイワ</t>
    </rPh>
    <rPh sb="107" eb="108">
      <t>ガン</t>
    </rPh>
    <rPh sb="131" eb="132">
      <t>オヨ</t>
    </rPh>
    <rPh sb="133" eb="135">
      <t>ハイスイ</t>
    </rPh>
    <rPh sb="135" eb="136">
      <t>ジョウ</t>
    </rPh>
    <rPh sb="137" eb="139">
      <t>セイビ</t>
    </rPh>
    <rPh sb="156" eb="157">
      <t>トク</t>
    </rPh>
    <rPh sb="158" eb="160">
      <t>レイワ</t>
    </rPh>
    <rPh sb="160" eb="161">
      <t>ガン</t>
    </rPh>
    <rPh sb="161" eb="163">
      <t>ネンド</t>
    </rPh>
    <rPh sb="165" eb="168">
      <t>ダイキボ</t>
    </rPh>
    <rPh sb="168" eb="170">
      <t>ロウスイ</t>
    </rPh>
    <rPh sb="170" eb="172">
      <t>タイオウ</t>
    </rPh>
    <rPh sb="173" eb="175">
      <t>リンジ</t>
    </rPh>
    <rPh sb="175" eb="177">
      <t>ケイヒ</t>
    </rPh>
    <rPh sb="178" eb="180">
      <t>エイキョウ</t>
    </rPh>
    <rPh sb="392" eb="394">
      <t>レイワ</t>
    </rPh>
    <rPh sb="394" eb="396">
      <t>ガンネン</t>
    </rPh>
    <rPh sb="396" eb="397">
      <t>ド</t>
    </rPh>
    <rPh sb="398" eb="400">
      <t>ゾウカ</t>
    </rPh>
    <rPh sb="418" eb="421">
      <t>セッスイガタ</t>
    </rPh>
    <rPh sb="421" eb="423">
      <t>キキ</t>
    </rPh>
    <rPh sb="424" eb="426">
      <t>フキュウ</t>
    </rPh>
    <rPh sb="426" eb="427">
      <t>トウ</t>
    </rPh>
    <rPh sb="428" eb="429">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</si>
</sst>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0.49</c:v>
                </c:pt>
                <c:pt idx="1">
                  <c:v>0.37</c:v>
                </c:pt>
                <c:pt idx="2">
                  <c:v>0.28000000000000003</c:v>
                </c:pt>
                <c:pt idx="3">
                  <c:v>0.08</c:v>
                </c:pt>
                <c:pt idx="4">
                  <c:v>0.45</c:v>
                </c:pt>
              </c:numCache>
            </c:numRef>
          </c:val>
          <c:extLst>
            <c:ext xmlns:c16="http://schemas.microsoft.com/office/drawing/2014/chart" uri="{C3380CC4-5D6E-409C-BE32-E72D297353CC}">
              <c16:uniqueId val="{00000000-DE47-4DC9-A31C-61102EC84E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DE47-4DC9-A31C-61102EC84E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64.92</c:v>
                </c:pt>
                <c:pt idx="1">
                  <c:v>64.31</c:v>
                </c:pt>
                <c:pt idx="2">
                  <c:v>63.01</c:v>
                </c:pt>
                <c:pt idx="3">
                  <c:v>62.39</c:v>
                </c:pt>
                <c:pt idx="4">
                  <c:v>62.8</c:v>
                </c:pt>
              </c:numCache>
            </c:numRef>
          </c:val>
          <c:extLst>
            <c:ext xmlns:c16="http://schemas.microsoft.com/office/drawing/2014/chart" uri="{C3380CC4-5D6E-409C-BE32-E72D297353CC}">
              <c16:uniqueId val="{00000000-31D3-47B0-A38E-7C802DFC3A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31D3-47B0-A38E-7C802DFC3A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82.89</c:v>
                </c:pt>
                <c:pt idx="1">
                  <c:v>83.77</c:v>
                </c:pt>
                <c:pt idx="2">
                  <c:v>84.59</c:v>
                </c:pt>
                <c:pt idx="3">
                  <c:v>84.19</c:v>
                </c:pt>
                <c:pt idx="4">
                  <c:v>82.24</c:v>
                </c:pt>
              </c:numCache>
            </c:numRef>
          </c:val>
          <c:extLst>
            <c:ext xmlns:c16="http://schemas.microsoft.com/office/drawing/2014/chart" uri="{C3380CC4-5D6E-409C-BE32-E72D297353CC}">
              <c16:uniqueId val="{00000000-54CD-4144-978A-5B0F107ED7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54CD-4144-978A-5B0F107ED7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110.24</c:v>
                </c:pt>
                <c:pt idx="1">
                  <c:v>114.05</c:v>
                </c:pt>
                <c:pt idx="2">
                  <c:v>111.3</c:v>
                </c:pt>
                <c:pt idx="3">
                  <c:v>109.03</c:v>
                </c:pt>
                <c:pt idx="4">
                  <c:v>104.81</c:v>
                </c:pt>
              </c:numCache>
            </c:numRef>
          </c:val>
          <c:extLst>
            <c:ext xmlns:c16="http://schemas.microsoft.com/office/drawing/2014/chart" uri="{C3380CC4-5D6E-409C-BE32-E72D297353CC}">
              <c16:uniqueId val="{00000000-8BD4-47EE-8284-1AF753BE53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8BD4-47EE-8284-1AF753BE53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47.32</c:v>
                </c:pt>
                <c:pt idx="1">
                  <c:v>46.24</c:v>
                </c:pt>
                <c:pt idx="2">
                  <c:v>47.81</c:v>
                </c:pt>
                <c:pt idx="3">
                  <c:v>46.34</c:v>
                </c:pt>
                <c:pt idx="4">
                  <c:v>47.09</c:v>
                </c:pt>
              </c:numCache>
            </c:numRef>
          </c:val>
          <c:extLst>
            <c:ext xmlns:c16="http://schemas.microsoft.com/office/drawing/2014/chart" uri="{C3380CC4-5D6E-409C-BE32-E72D297353CC}">
              <c16:uniqueId val="{00000000-60E0-40DD-BC09-E9CD1E8556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60E0-40DD-BC09-E9CD1E8556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13.73</c:v>
                </c:pt>
                <c:pt idx="1">
                  <c:v>15.03</c:v>
                </c:pt>
                <c:pt idx="2">
                  <c:v>16.059999999999999</c:v>
                </c:pt>
                <c:pt idx="3">
                  <c:v>16.93</c:v>
                </c:pt>
                <c:pt idx="4">
                  <c:v>17.440000000000001</c:v>
                </c:pt>
              </c:numCache>
            </c:numRef>
          </c:val>
          <c:extLst>
            <c:ext xmlns:c16="http://schemas.microsoft.com/office/drawing/2014/chart" uri="{C3380CC4-5D6E-409C-BE32-E72D297353CC}">
              <c16:uniqueId val="{00000000-8F3B-4911-A8D3-ED01C9F757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8F3B-4911-A8D3-ED01C9F757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B3-4E59-BD54-99801156C0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A2B3-4E59-BD54-99801156C0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140.26</c:v>
                </c:pt>
                <c:pt idx="1">
                  <c:v>138.9</c:v>
                </c:pt>
                <c:pt idx="2">
                  <c:v>141.75</c:v>
                </c:pt>
                <c:pt idx="3">
                  <c:v>128.31</c:v>
                </c:pt>
                <c:pt idx="4">
                  <c:v>124.64</c:v>
                </c:pt>
              </c:numCache>
            </c:numRef>
          </c:val>
          <c:extLst>
            <c:ext xmlns:c16="http://schemas.microsoft.com/office/drawing/2014/chart" uri="{C3380CC4-5D6E-409C-BE32-E72D297353CC}">
              <c16:uniqueId val="{00000000-5DA6-454A-8164-18BFBCF507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5DA6-454A-8164-18BFBCF507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680.55</c:v>
                </c:pt>
                <c:pt idx="1">
                  <c:v>686.18</c:v>
                </c:pt>
                <c:pt idx="2">
                  <c:v>693.2</c:v>
                </c:pt>
                <c:pt idx="3">
                  <c:v>699.22</c:v>
                </c:pt>
                <c:pt idx="4">
                  <c:v>684.7</c:v>
                </c:pt>
              </c:numCache>
            </c:numRef>
          </c:val>
          <c:extLst>
            <c:ext xmlns:c16="http://schemas.microsoft.com/office/drawing/2014/chart" uri="{C3380CC4-5D6E-409C-BE32-E72D297353CC}">
              <c16:uniqueId val="{00000000-48A8-4586-9D06-78400B0200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48A8-4586-9D06-78400B0200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105.41</c:v>
                </c:pt>
                <c:pt idx="1">
                  <c:v>109.43</c:v>
                </c:pt>
                <c:pt idx="2">
                  <c:v>106.77</c:v>
                </c:pt>
                <c:pt idx="3">
                  <c:v>103.72</c:v>
                </c:pt>
                <c:pt idx="4">
                  <c:v>99.96</c:v>
                </c:pt>
              </c:numCache>
            </c:numRef>
          </c:val>
          <c:extLst>
            <c:ext xmlns:c16="http://schemas.microsoft.com/office/drawing/2014/chart" uri="{C3380CC4-5D6E-409C-BE32-E72D297353CC}">
              <c16:uniqueId val="{00000000-CEF2-419C-8121-D7401A2338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CEF2-419C-8121-D7401A2338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155.55000000000001</c:v>
                </c:pt>
                <c:pt idx="1">
                  <c:v>149.44999999999999</c:v>
                </c:pt>
                <c:pt idx="2">
                  <c:v>152.91</c:v>
                </c:pt>
                <c:pt idx="3">
                  <c:v>156.38</c:v>
                </c:pt>
                <c:pt idx="4">
                  <c:v>162.83000000000001</c:v>
                </c:pt>
              </c:numCache>
            </c:numRef>
          </c:val>
          <c:extLst>
            <c:ext xmlns:c16="http://schemas.microsoft.com/office/drawing/2014/chart" uri="{C3380CC4-5D6E-409C-BE32-E72D297353CC}">
              <c16:uniqueId val="{00000000-0082-4262-96BB-74629CABEA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0082-4262-96BB-74629CABEA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60" zoomScaleNormal="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和歌山市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366923</v>
      </c>
      <c r="AM8" s="71"/>
      <c r="AN8" s="71"/>
      <c r="AO8" s="71"/>
      <c r="AP8" s="71"/>
      <c r="AQ8" s="71"/>
      <c r="AR8" s="71"/>
      <c r="AS8" s="71"/>
      <c r="AT8" s="67">
        <f>データ!$S$6</f>
        <v>208.85</v>
      </c>
      <c r="AU8" s="68"/>
      <c r="AV8" s="68"/>
      <c r="AW8" s="68"/>
      <c r="AX8" s="68"/>
      <c r="AY8" s="68"/>
      <c r="AZ8" s="68"/>
      <c r="BA8" s="68"/>
      <c r="BB8" s="70">
        <f>データ!$T$6</f>
        <v>1756.87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50.37</v>
      </c>
      <c r="J10" s="68"/>
      <c r="K10" s="68"/>
      <c r="L10" s="68"/>
      <c r="M10" s="68"/>
      <c r="N10" s="68"/>
      <c r="O10" s="69"/>
      <c r="P10" s="70">
        <f>データ!$P$6</f>
        <v>95.33</v>
      </c>
      <c r="Q10" s="70"/>
      <c r="R10" s="70"/>
      <c r="S10" s="70"/>
      <c r="T10" s="70"/>
      <c r="U10" s="70"/>
      <c r="V10" s="70"/>
      <c r="W10" s="71">
        <f>データ!$Q$6</f>
        <v>2530</v>
      </c>
      <c r="X10" s="71"/>
      <c r="Y10" s="71"/>
      <c r="Z10" s="71"/>
      <c r="AA10" s="71"/>
      <c r="AB10" s="71"/>
      <c r="AC10" s="71"/>
      <c r="AD10" s="2"/>
      <c r="AE10" s="2"/>
      <c r="AF10" s="2"/>
      <c r="AG10" s="2"/>
      <c r="AH10" s="4"/>
      <c r="AI10" s="4"/>
      <c r="AJ10" s="4"/>
      <c r="AK10" s="4"/>
      <c r="AL10" s="71">
        <f>データ!$U$6</f>
        <v>348723</v>
      </c>
      <c r="AM10" s="71"/>
      <c r="AN10" s="71"/>
      <c r="AO10" s="71"/>
      <c r="AP10" s="71"/>
      <c r="AQ10" s="71"/>
      <c r="AR10" s="71"/>
      <c r="AS10" s="71"/>
      <c r="AT10" s="67">
        <f>データ!$V$6</f>
        <v>210.22</v>
      </c>
      <c r="AU10" s="68"/>
      <c r="AV10" s="68"/>
      <c r="AW10" s="68"/>
      <c r="AX10" s="68"/>
      <c r="AY10" s="68"/>
      <c r="AZ10" s="68"/>
      <c r="BA10" s="68"/>
      <c r="BB10" s="70">
        <f>データ!$W$6</f>
        <v>1658.85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O/l5R9uZmhUBqZXBYc6umMIjNczqrz8iXmTgpD8ZlMnfDh+8ipmt/LgaH4K5Ouk4hF/TNdB6Mxqu+pqszwlUQ==" saltValue="kEdwArs8CPbiTWGLRnIt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302015</v>
      </c>
      <c r="D6" s="34">
        <f t="shared" si="3"/>
        <v>46</v>
      </c>
      <c r="E6" s="34">
        <f t="shared" si="3"/>
        <v>1</v>
      </c>
      <c r="F6" s="34">
        <f t="shared" si="3"/>
        <v>0</v>
      </c>
      <c r="G6" s="34">
        <f t="shared" si="3"/>
        <v>1</v>
      </c>
      <c r="H6" s="34" t="str">
        <f t="shared" si="3"/>
        <v>和歌山県　和歌山市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50.37</v>
      </c>
      <c r="P6" s="35">
        <f t="shared" si="3"/>
        <v>95.33</v>
      </c>
      <c r="Q6" s="35">
        <f t="shared" si="3"/>
        <v>2530</v>
      </c>
      <c r="R6" s="35">
        <f t="shared" si="3"/>
        <v>366923</v>
      </c>
      <c r="S6" s="35">
        <f t="shared" si="3"/>
        <v>208.85</v>
      </c>
      <c r="T6" s="35">
        <f t="shared" si="3"/>
        <v>1756.87</v>
      </c>
      <c r="U6" s="35">
        <f t="shared" si="3"/>
        <v>348723</v>
      </c>
      <c r="V6" s="35">
        <f t="shared" si="3"/>
        <v>210.22</v>
      </c>
      <c r="W6" s="35">
        <f t="shared" si="3"/>
        <v>1658.85</v>
      </c>
      <c r="X6" s="36">
        <f>IF(X7="",NA(),X7)</f>
        <v>110.24</v>
      </c>
      <c r="Y6" s="36">
        <f t="shared" ref="Y6:AG6" si="4">IF(Y7="",NA(),Y7)</f>
        <v>114.05</v>
      </c>
      <c r="Z6" s="36">
        <f t="shared" si="4"/>
        <v>111.3</v>
      </c>
      <c r="AA6" s="36">
        <f t="shared" si="4"/>
        <v>109.03</v>
      </c>
      <c r="AB6" s="36">
        <f t="shared" si="4"/>
        <v>104.81</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140.26</v>
      </c>
      <c r="AU6" s="36">
        <f t="shared" ref="AU6:BC6" si="6">IF(AU7="",NA(),AU7)</f>
        <v>138.9</v>
      </c>
      <c r="AV6" s="36">
        <f t="shared" si="6"/>
        <v>141.75</v>
      </c>
      <c r="AW6" s="36">
        <f t="shared" si="6"/>
        <v>128.31</v>
      </c>
      <c r="AX6" s="36">
        <f t="shared" si="6"/>
        <v>124.64</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680.55</v>
      </c>
      <c r="BF6" s="36">
        <f t="shared" ref="BF6:BN6" si="7">IF(BF7="",NA(),BF7)</f>
        <v>686.18</v>
      </c>
      <c r="BG6" s="36">
        <f t="shared" si="7"/>
        <v>693.2</v>
      </c>
      <c r="BH6" s="36">
        <f t="shared" si="7"/>
        <v>699.22</v>
      </c>
      <c r="BI6" s="36">
        <f t="shared" si="7"/>
        <v>684.7</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105.41</v>
      </c>
      <c r="BQ6" s="36">
        <f t="shared" ref="BQ6:BY6" si="8">IF(BQ7="",NA(),BQ7)</f>
        <v>109.43</v>
      </c>
      <c r="BR6" s="36">
        <f t="shared" si="8"/>
        <v>106.77</v>
      </c>
      <c r="BS6" s="36">
        <f t="shared" si="8"/>
        <v>103.72</v>
      </c>
      <c r="BT6" s="36">
        <f t="shared" si="8"/>
        <v>99.96</v>
      </c>
      <c r="BU6" s="36">
        <f t="shared" si="8"/>
        <v>108.81</v>
      </c>
      <c r="BV6" s="36">
        <f t="shared" si="8"/>
        <v>110.87</v>
      </c>
      <c r="BW6" s="36">
        <f t="shared" si="8"/>
        <v>110.3</v>
      </c>
      <c r="BX6" s="36">
        <f t="shared" si="8"/>
        <v>109.12</v>
      </c>
      <c r="BY6" s="36">
        <f t="shared" si="8"/>
        <v>107.42</v>
      </c>
      <c r="BZ6" s="35" t="str">
        <f>IF(BZ7="","",IF(BZ7="-","【-】","【"&amp;SUBSTITUTE(TEXT(BZ7,"#,##0.00"),"-","△")&amp;"】"))</f>
        <v>【103.24】</v>
      </c>
      <c r="CA6" s="36">
        <f>IF(CA7="",NA(),CA7)</f>
        <v>155.55000000000001</v>
      </c>
      <c r="CB6" s="36">
        <f t="shared" ref="CB6:CJ6" si="9">IF(CB7="",NA(),CB7)</f>
        <v>149.44999999999999</v>
      </c>
      <c r="CC6" s="36">
        <f t="shared" si="9"/>
        <v>152.91</v>
      </c>
      <c r="CD6" s="36">
        <f t="shared" si="9"/>
        <v>156.38</v>
      </c>
      <c r="CE6" s="36">
        <f t="shared" si="9"/>
        <v>162.83000000000001</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64.92</v>
      </c>
      <c r="CM6" s="36">
        <f t="shared" ref="CM6:CU6" si="10">IF(CM7="",NA(),CM7)</f>
        <v>64.31</v>
      </c>
      <c r="CN6" s="36">
        <f t="shared" si="10"/>
        <v>63.01</v>
      </c>
      <c r="CO6" s="36">
        <f t="shared" si="10"/>
        <v>62.39</v>
      </c>
      <c r="CP6" s="36">
        <f t="shared" si="10"/>
        <v>62.8</v>
      </c>
      <c r="CQ6" s="36">
        <f t="shared" si="10"/>
        <v>63.03</v>
      </c>
      <c r="CR6" s="36">
        <f t="shared" si="10"/>
        <v>63.18</v>
      </c>
      <c r="CS6" s="36">
        <f t="shared" si="10"/>
        <v>63.54</v>
      </c>
      <c r="CT6" s="36">
        <f t="shared" si="10"/>
        <v>63.53</v>
      </c>
      <c r="CU6" s="36">
        <f t="shared" si="10"/>
        <v>63.16</v>
      </c>
      <c r="CV6" s="35" t="str">
        <f>IF(CV7="","",IF(CV7="-","【-】","【"&amp;SUBSTITUTE(TEXT(CV7,"#,##0.00"),"-","△")&amp;"】"))</f>
        <v>【60.00】</v>
      </c>
      <c r="CW6" s="36">
        <f>IF(CW7="",NA(),CW7)</f>
        <v>82.89</v>
      </c>
      <c r="CX6" s="36">
        <f t="shared" ref="CX6:DF6" si="11">IF(CX7="",NA(),CX7)</f>
        <v>83.77</v>
      </c>
      <c r="CY6" s="36">
        <f t="shared" si="11"/>
        <v>84.59</v>
      </c>
      <c r="CZ6" s="36">
        <f t="shared" si="11"/>
        <v>84.19</v>
      </c>
      <c r="DA6" s="36">
        <f t="shared" si="11"/>
        <v>82.24</v>
      </c>
      <c r="DB6" s="36">
        <f t="shared" si="11"/>
        <v>91.21</v>
      </c>
      <c r="DC6" s="36">
        <f t="shared" si="11"/>
        <v>91.6</v>
      </c>
      <c r="DD6" s="36">
        <f t="shared" si="11"/>
        <v>91.48</v>
      </c>
      <c r="DE6" s="36">
        <f t="shared" si="11"/>
        <v>91.58</v>
      </c>
      <c r="DF6" s="36">
        <f t="shared" si="11"/>
        <v>91.48</v>
      </c>
      <c r="DG6" s="35" t="str">
        <f>IF(DG7="","",IF(DG7="-","【-】","【"&amp;SUBSTITUTE(TEXT(DG7,"#,##0.00"),"-","△")&amp;"】"))</f>
        <v>【89.80】</v>
      </c>
      <c r="DH6" s="36">
        <f>IF(DH7="",NA(),DH7)</f>
        <v>47.32</v>
      </c>
      <c r="DI6" s="36">
        <f t="shared" ref="DI6:DQ6" si="12">IF(DI7="",NA(),DI7)</f>
        <v>46.24</v>
      </c>
      <c r="DJ6" s="36">
        <f t="shared" si="12"/>
        <v>47.81</v>
      </c>
      <c r="DK6" s="36">
        <f t="shared" si="12"/>
        <v>46.34</v>
      </c>
      <c r="DL6" s="36">
        <f t="shared" si="12"/>
        <v>47.09</v>
      </c>
      <c r="DM6" s="36">
        <f t="shared" si="12"/>
        <v>48.41</v>
      </c>
      <c r="DN6" s="36">
        <f t="shared" si="12"/>
        <v>49.1</v>
      </c>
      <c r="DO6" s="36">
        <f t="shared" si="12"/>
        <v>49.66</v>
      </c>
      <c r="DP6" s="36">
        <f t="shared" si="12"/>
        <v>50.41</v>
      </c>
      <c r="DQ6" s="36">
        <f t="shared" si="12"/>
        <v>51.13</v>
      </c>
      <c r="DR6" s="35" t="str">
        <f>IF(DR7="","",IF(DR7="-","【-】","【"&amp;SUBSTITUTE(TEXT(DR7,"#,##0.00"),"-","△")&amp;"】"))</f>
        <v>【49.59】</v>
      </c>
      <c r="DS6" s="36">
        <f>IF(DS7="",NA(),DS7)</f>
        <v>13.73</v>
      </c>
      <c r="DT6" s="36">
        <f t="shared" ref="DT6:EB6" si="13">IF(DT7="",NA(),DT7)</f>
        <v>15.03</v>
      </c>
      <c r="DU6" s="36">
        <f t="shared" si="13"/>
        <v>16.059999999999999</v>
      </c>
      <c r="DV6" s="36">
        <f t="shared" si="13"/>
        <v>16.93</v>
      </c>
      <c r="DW6" s="36">
        <f t="shared" si="13"/>
        <v>17.440000000000001</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0.49</v>
      </c>
      <c r="EE6" s="36">
        <f t="shared" ref="EE6:EM6" si="14">IF(EE7="",NA(),EE7)</f>
        <v>0.37</v>
      </c>
      <c r="EF6" s="36">
        <f t="shared" si="14"/>
        <v>0.28000000000000003</v>
      </c>
      <c r="EG6" s="36">
        <f t="shared" si="14"/>
        <v>0.08</v>
      </c>
      <c r="EH6" s="36">
        <f t="shared" si="14"/>
        <v>0.45</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302015</v>
      </c>
      <c r="D7" s="38">
        <v>46</v>
      </c>
      <c r="E7" s="38">
        <v>1</v>
      </c>
      <c r="F7" s="38">
        <v>0</v>
      </c>
      <c r="G7" s="38">
        <v>1</v>
      </c>
      <c r="H7" s="38" t="s">
        <v>92</v>
      </c>
      <c r="I7" s="38" t="s">
        <v>93</v>
      </c>
      <c r="J7" s="38" t="s">
        <v>94</v>
      </c>
      <c r="K7" s="38" t="s">
        <v>95</v>
      </c>
      <c r="L7" s="38" t="s">
        <v>96</v>
      </c>
      <c r="M7" s="38" t="s">
        <v>97</v>
      </c>
      <c r="N7" s="39" t="s">
        <v>98</v>
      </c>
      <c r="O7" s="39">
        <v>50.37</v>
      </c>
      <c r="P7" s="39">
        <v>95.33</v>
      </c>
      <c r="Q7" s="39">
        <v>2530</v>
      </c>
      <c r="R7" s="39">
        <v>366923</v>
      </c>
      <c r="S7" s="39">
        <v>208.85</v>
      </c>
      <c r="T7" s="39">
        <v>1756.87</v>
      </c>
      <c r="U7" s="39">
        <v>348723</v>
      </c>
      <c r="V7" s="39">
        <v>210.22</v>
      </c>
      <c r="W7" s="39">
        <v>1658.85</v>
      </c>
      <c r="X7" s="39">
        <v>110.24</v>
      </c>
      <c r="Y7" s="39">
        <v>114.05</v>
      </c>
      <c r="Z7" s="39">
        <v>111.3</v>
      </c>
      <c r="AA7" s="39">
        <v>109.03</v>
      </c>
      <c r="AB7" s="39">
        <v>104.81</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140.26</v>
      </c>
      <c r="AU7" s="39">
        <v>138.9</v>
      </c>
      <c r="AV7" s="39">
        <v>141.75</v>
      </c>
      <c r="AW7" s="39">
        <v>128.31</v>
      </c>
      <c r="AX7" s="39">
        <v>124.64</v>
      </c>
      <c r="AY7" s="39">
        <v>241.71</v>
      </c>
      <c r="AZ7" s="39">
        <v>249.08</v>
      </c>
      <c r="BA7" s="39">
        <v>254.05</v>
      </c>
      <c r="BB7" s="39">
        <v>258.22000000000003</v>
      </c>
      <c r="BC7" s="39">
        <v>250.03</v>
      </c>
      <c r="BD7" s="39">
        <v>264.97000000000003</v>
      </c>
      <c r="BE7" s="39">
        <v>680.55</v>
      </c>
      <c r="BF7" s="39">
        <v>686.18</v>
      </c>
      <c r="BG7" s="39">
        <v>693.2</v>
      </c>
      <c r="BH7" s="39">
        <v>699.22</v>
      </c>
      <c r="BI7" s="39">
        <v>684.7</v>
      </c>
      <c r="BJ7" s="39">
        <v>274.14</v>
      </c>
      <c r="BK7" s="39">
        <v>266.66000000000003</v>
      </c>
      <c r="BL7" s="39">
        <v>258.63</v>
      </c>
      <c r="BM7" s="39">
        <v>255.12</v>
      </c>
      <c r="BN7" s="39">
        <v>254.19</v>
      </c>
      <c r="BO7" s="39">
        <v>266.61</v>
      </c>
      <c r="BP7" s="39">
        <v>105.41</v>
      </c>
      <c r="BQ7" s="39">
        <v>109.43</v>
      </c>
      <c r="BR7" s="39">
        <v>106.77</v>
      </c>
      <c r="BS7" s="39">
        <v>103.72</v>
      </c>
      <c r="BT7" s="39">
        <v>99.96</v>
      </c>
      <c r="BU7" s="39">
        <v>108.81</v>
      </c>
      <c r="BV7" s="39">
        <v>110.87</v>
      </c>
      <c r="BW7" s="39">
        <v>110.3</v>
      </c>
      <c r="BX7" s="39">
        <v>109.12</v>
      </c>
      <c r="BY7" s="39">
        <v>107.42</v>
      </c>
      <c r="BZ7" s="39">
        <v>103.24</v>
      </c>
      <c r="CA7" s="39">
        <v>155.55000000000001</v>
      </c>
      <c r="CB7" s="39">
        <v>149.44999999999999</v>
      </c>
      <c r="CC7" s="39">
        <v>152.91</v>
      </c>
      <c r="CD7" s="39">
        <v>156.38</v>
      </c>
      <c r="CE7" s="39">
        <v>162.83000000000001</v>
      </c>
      <c r="CF7" s="39">
        <v>152.94999999999999</v>
      </c>
      <c r="CG7" s="39">
        <v>150.54</v>
      </c>
      <c r="CH7" s="39">
        <v>151.85</v>
      </c>
      <c r="CI7" s="39">
        <v>153.88</v>
      </c>
      <c r="CJ7" s="39">
        <v>157.19</v>
      </c>
      <c r="CK7" s="39">
        <v>168.38</v>
      </c>
      <c r="CL7" s="39">
        <v>64.92</v>
      </c>
      <c r="CM7" s="39">
        <v>64.31</v>
      </c>
      <c r="CN7" s="39">
        <v>63.01</v>
      </c>
      <c r="CO7" s="39">
        <v>62.39</v>
      </c>
      <c r="CP7" s="39">
        <v>62.8</v>
      </c>
      <c r="CQ7" s="39">
        <v>63.03</v>
      </c>
      <c r="CR7" s="39">
        <v>63.18</v>
      </c>
      <c r="CS7" s="39">
        <v>63.54</v>
      </c>
      <c r="CT7" s="39">
        <v>63.53</v>
      </c>
      <c r="CU7" s="39">
        <v>63.16</v>
      </c>
      <c r="CV7" s="39">
        <v>60</v>
      </c>
      <c r="CW7" s="39">
        <v>82.89</v>
      </c>
      <c r="CX7" s="39">
        <v>83.77</v>
      </c>
      <c r="CY7" s="39">
        <v>84.59</v>
      </c>
      <c r="CZ7" s="39">
        <v>84.19</v>
      </c>
      <c r="DA7" s="39">
        <v>82.24</v>
      </c>
      <c r="DB7" s="39">
        <v>91.21</v>
      </c>
      <c r="DC7" s="39">
        <v>91.6</v>
      </c>
      <c r="DD7" s="39">
        <v>91.48</v>
      </c>
      <c r="DE7" s="39">
        <v>91.58</v>
      </c>
      <c r="DF7" s="39">
        <v>91.48</v>
      </c>
      <c r="DG7" s="39">
        <v>89.8</v>
      </c>
      <c r="DH7" s="39">
        <v>47.32</v>
      </c>
      <c r="DI7" s="39">
        <v>46.24</v>
      </c>
      <c r="DJ7" s="39">
        <v>47.81</v>
      </c>
      <c r="DK7" s="39">
        <v>46.34</v>
      </c>
      <c r="DL7" s="39">
        <v>47.09</v>
      </c>
      <c r="DM7" s="39">
        <v>48.41</v>
      </c>
      <c r="DN7" s="39">
        <v>49.1</v>
      </c>
      <c r="DO7" s="39">
        <v>49.66</v>
      </c>
      <c r="DP7" s="39">
        <v>50.41</v>
      </c>
      <c r="DQ7" s="39">
        <v>51.13</v>
      </c>
      <c r="DR7" s="39">
        <v>49.59</v>
      </c>
      <c r="DS7" s="39">
        <v>13.73</v>
      </c>
      <c r="DT7" s="39">
        <v>15.03</v>
      </c>
      <c r="DU7" s="39">
        <v>16.059999999999999</v>
      </c>
      <c r="DV7" s="39">
        <v>16.93</v>
      </c>
      <c r="DW7" s="39">
        <v>17.440000000000001</v>
      </c>
      <c r="DX7" s="39">
        <v>16.16</v>
      </c>
      <c r="DY7" s="39">
        <v>17.420000000000002</v>
      </c>
      <c r="DZ7" s="39">
        <v>18.940000000000001</v>
      </c>
      <c r="EA7" s="39">
        <v>20.36</v>
      </c>
      <c r="EB7" s="39">
        <v>22.41</v>
      </c>
      <c r="EC7" s="39">
        <v>19.440000000000001</v>
      </c>
      <c r="ED7" s="39">
        <v>0.49</v>
      </c>
      <c r="EE7" s="39">
        <v>0.37</v>
      </c>
      <c r="EF7" s="39">
        <v>0.28000000000000003</v>
      </c>
      <c r="EG7" s="39">
        <v>0.08</v>
      </c>
      <c r="EH7" s="39">
        <v>0.45</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2021-01-28T02:49:32Z</cp:lastPrinted>
  <dcterms:created xsi:type="dcterms:W3CDTF">2020-12-04T02:12:31Z</dcterms:created>
  <dcterms:modified xsi:type="dcterms:W3CDTF">2021-02-05T02:18:51Z</dcterms:modified>
  <cp:category/>
</cp:coreProperties>
</file>