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KENNSETSU-HDD\share\《下水道事業特別会計》\【調査】経営比較分析表\H30経営比較分析表\"/>
    </mc:Choice>
  </mc:AlternateContent>
  <xr:revisionPtr revIDLastSave="0" documentId="10_ncr:8100000_{30C3A446-7EE6-4D1B-B32C-D7265E47FB98}" xr6:coauthVersionLast="32" xr6:coauthVersionMax="32" xr10:uidLastSave="{00000000-0000-0000-0000-000000000000}"/>
  <workbookProtection workbookAlgorithmName="SHA-512" workbookHashValue="EfFzEaqF2z9/bZfSiQTlTtZuqVDAHFUeaG8rF0O/f4V7Ga0ab+CLWlGE6w1FTeznN3OqRW74aDnMkNHv4XCiGw==" workbookSaltValue="SZ3PfNFx40hNBggXIJGhzw=="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<sst xmlns="http://schemas.openxmlformats.org/spreadsheetml/2006/main" count="228" uniqueCount="113">
  <si>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</si>
  <si>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</si>
  <si>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</si>
  <si>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</si>
  <si>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</si>
  <si>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</si>
  <si>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</si>
  <si>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</si>
  <si>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</si>
  <si>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</si>
  <si>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</si>
  <si>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</si>
  <si>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</si>
  <si>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</si>
  <si>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</si>
  <si>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</si>
  <si>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</si>
  <si>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</si>
  <si>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</si>
  <si>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</si>
  <si>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</si>
  <si>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</si>
  <si>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</si>
  <si>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</si>
  <si>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</si>
  <si>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</si>
  <si>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</si>
  <si>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</si>
  <si>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</si>
  <si>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</si>
  <si>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</si>
  <si>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</si>
  <si>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</si>
  <si>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</si>
  <si>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</si>
  <si>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</si>
  <si>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</si>
  <si>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</si>
  <si>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</si>
  <si>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</si>
  <si>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</si>
  <si>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</si>
  <si>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</si>
  <si>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</si>
  <si>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</si>
  <si>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</si>
  <si>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</si>
  <si>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</si>
  <si>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</si>
  <si>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</si>
  <si>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</si>
  <si>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</si>
  <si>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</si>
  <si>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</si>
  <si>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</si>
  <si>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</si>
  <si>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</si>
  <si>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</si>
  <si>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</si>
  <si>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</si>
  <si>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</si>
  <si>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</si>
  <si>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</si>
  <si>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</si>
  <si>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</si>
  <si>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</si>
  <si>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</si>
  <si>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</si>
  <si>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</si>
  <si>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</si>
  <si>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</si>
  <si>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</si>
  <si>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</si>
  <si>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</si>
  <si>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</si>
  <si>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</si>
  <si>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</si>
  <si>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</si>
  <si>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</si>
  <si>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</si>
  <si>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</si>
  <si>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</si>
  <si>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</si>
  <si>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</si>
  <si>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</si>
  <si>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</si>
  <si>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</si>
  <si>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</si>
  <si>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</si>
  <si>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</si>
  <si>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</si>
  <si>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</si>
  <si>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</si>
  <si>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</si>
  <si>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</si>
  <si>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</si>
  <si>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</si>
  <si>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</si>
  <si>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</si>
  <si>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</si>
  <si>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</si>
  <si>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</si>
  <si>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</si>
  <si>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</si>
  <si>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</si>
  <si>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</si>
  <si>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</si>
  <si>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</si>
  <si>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</si>
  <si>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</si>
  <si>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6年10月より供用開始しており、24年が経過しているが、管路施設は耐用年数が50年であることから当面は大規模な修繕は必要ないが、老朽化が深刻になる前に早期の調査、修繕により長寿命化を図れるように計画を策定していく必要がある。</t>
    <rPh sb="1" eb="3">
      <t>ヘイセイ</t>
    </rPh>
    <rPh sb="4" eb="5">
      <t>ネン</t>
    </rPh>
    <rPh sb="7" eb="8">
      <t>ガツ</t>
    </rPh>
    <rPh sb="10" eb="12">
      <t>キョウヨウ</t>
    </rPh>
    <rPh sb="12" eb="14">
      <t>カイシ</t>
    </rPh>
    <rPh sb="21" eb="22">
      <t>ネン</t>
    </rPh>
    <rPh sb="23" eb="25">
      <t>ケイカ</t>
    </rPh>
    <rPh sb="31" eb="33">
      <t>カンロ</t>
    </rPh>
    <rPh sb="33" eb="35">
      <t>シセツ</t>
    </rPh>
    <rPh sb="36" eb="38">
      <t>タイヨウ</t>
    </rPh>
    <rPh sb="38" eb="40">
      <t>ネンスウ</t>
    </rPh>
    <rPh sb="43" eb="44">
      <t>ネン</t>
    </rPh>
    <rPh sb="51" eb="53">
      <t>トウメン</t>
    </rPh>
    <rPh sb="54" eb="57">
      <t>ダイキボ</t>
    </rPh>
    <rPh sb="58" eb="60">
      <t>シュウゼン</t>
    </rPh>
    <rPh sb="61" eb="63">
      <t>ヒツヨウ</t>
    </rPh>
    <rPh sb="67" eb="70">
      <t>ロウキュウカ</t>
    </rPh>
    <rPh sb="71" eb="73">
      <t>シンコク</t>
    </rPh>
    <rPh sb="76" eb="77">
      <t>マエ</t>
    </rPh>
    <rPh sb="78" eb="80">
      <t>ソウキ</t>
    </rPh>
    <rPh sb="81" eb="83">
      <t>チョウサ</t>
    </rPh>
    <rPh sb="84" eb="86">
      <t>シュウゼン</t>
    </rPh>
    <rPh sb="89" eb="93">
      <t>チョウジュミョウカ</t>
    </rPh>
    <rPh sb="94" eb="95">
      <t>ハカ</t>
    </rPh>
    <rPh sb="100" eb="102">
      <t>ケイカク</t>
    </rPh>
    <rPh sb="103" eb="105">
      <t>サクテイ</t>
    </rPh>
    <rPh sb="109" eb="111">
      <t>ヒツヨウ</t>
    </rPh>
    <phoneticPr fontId="4"/>
  </si>
  <si>
    <t xml:space="preserve">　現在、処理区域内の分譲住宅地は完売し区域内人口はピークを迎え、使用料収入も昨年と同水準である。今後は区域内人口の少子高齢化が進行し横這い状態が数年続いた後右肩下がりに推移していくと想定される。維持管理費は原油高騰や物価、人件費の上昇等の影響により昨年度と比較し増加している。また、国庫補助事業によるストックマネジメント計画の策定業務委託を実施したため通年よりも支出が増えている。
　①収益的収支比率は100％を下回っており単年度の収支は赤字となっている。
　④企業債残高対事業規模比率は、類似団体と比較しても低い状態ではあるが一般会計からの繰入金に依存している。
　⑤経費回収率は前年度より低くなっており全国平均より下回っている。料金収入は前年並みであるが汚水処理費が増加しているため経費回収率が下がっている。
　⑥汚水処理原価は全国平均を上回っておりコスト削減が必要な状態である。
　⑦施設利用率は全国平均並みの水準である。
　⑧水洗化率については分譲地であり条例により排水設備の新設及び改築時の下水道への接続を必須と定めているため100％となっている。
</t>
    <rPh sb="29" eb="30">
      <t>ムカ</t>
    </rPh>
    <rPh sb="32" eb="35">
      <t>シヨウリョウ</t>
    </rPh>
    <rPh sb="35" eb="37">
      <t>シュウニュウ</t>
    </rPh>
    <rPh sb="51" eb="54">
      <t>クイキナイ</t>
    </rPh>
    <rPh sb="54" eb="56">
      <t>ジンコウ</t>
    </rPh>
    <rPh sb="63" eb="65">
      <t>シンコウ</t>
    </rPh>
    <rPh sb="66" eb="68">
      <t>ヨコバ</t>
    </rPh>
    <rPh sb="69" eb="71">
      <t>ジョウタイ</t>
    </rPh>
    <rPh sb="72" eb="74">
      <t>スウネン</t>
    </rPh>
    <rPh sb="74" eb="75">
      <t>ツヅ</t>
    </rPh>
    <rPh sb="77" eb="78">
      <t>アト</t>
    </rPh>
    <rPh sb="78" eb="81">
      <t>ミギカタサ</t>
    </rPh>
    <rPh sb="103" eb="105">
      <t>ゲンユ</t>
    </rPh>
    <rPh sb="105" eb="107">
      <t>コウトウ</t>
    </rPh>
    <rPh sb="108" eb="110">
      <t>ブッカ</t>
    </rPh>
    <rPh sb="111" eb="114">
      <t>ジンケンヒ</t>
    </rPh>
    <rPh sb="115" eb="117">
      <t>ジョウショウ</t>
    </rPh>
    <rPh sb="117" eb="118">
      <t>トウ</t>
    </rPh>
    <rPh sb="119" eb="121">
      <t>エイキョウ</t>
    </rPh>
    <rPh sb="124" eb="127">
      <t>サクネンド</t>
    </rPh>
    <rPh sb="128" eb="130">
      <t>ヒカク</t>
    </rPh>
    <rPh sb="131" eb="133">
      <t>ゾウカ</t>
    </rPh>
    <rPh sb="207" eb="209">
      <t>シタマワ</t>
    </rPh>
    <rPh sb="213" eb="216">
      <t>タンネンド</t>
    </rPh>
    <rPh sb="217" eb="219">
      <t>シュウシ</t>
    </rPh>
    <rPh sb="220" eb="222">
      <t>アカジ</t>
    </rPh>
    <rPh sb="232" eb="234">
      <t>キギョウ</t>
    </rPh>
    <rPh sb="234" eb="235">
      <t>サイ</t>
    </rPh>
    <rPh sb="235" eb="237">
      <t>ザンダカ</t>
    </rPh>
    <rPh sb="237" eb="238">
      <t>タイ</t>
    </rPh>
    <rPh sb="238" eb="240">
      <t>ジギョウ</t>
    </rPh>
    <rPh sb="240" eb="242">
      <t>キボ</t>
    </rPh>
    <rPh sb="242" eb="244">
      <t>ヒリツ</t>
    </rPh>
    <rPh sb="246" eb="248">
      <t>ルイジ</t>
    </rPh>
    <rPh sb="248" eb="250">
      <t>ダンタイ</t>
    </rPh>
    <rPh sb="251" eb="253">
      <t>ヒカク</t>
    </rPh>
    <rPh sb="256" eb="257">
      <t>ヒク</t>
    </rPh>
    <rPh sb="258" eb="260">
      <t>ジョウタイ</t>
    </rPh>
    <rPh sb="265" eb="267">
      <t>イッパン</t>
    </rPh>
    <rPh sb="267" eb="269">
      <t>カイケイ</t>
    </rPh>
    <rPh sb="272" eb="274">
      <t>クリイレ</t>
    </rPh>
    <rPh sb="274" eb="275">
      <t>キン</t>
    </rPh>
    <rPh sb="276" eb="278">
      <t>イゾン</t>
    </rPh>
    <rPh sb="286" eb="288">
      <t>ケイヒ</t>
    </rPh>
    <rPh sb="288" eb="290">
      <t>カイシュウ</t>
    </rPh>
    <rPh sb="290" eb="291">
      <t>リツ</t>
    </rPh>
    <rPh sb="292" eb="294">
      <t>ゼンネン</t>
    </rPh>
    <rPh sb="294" eb="295">
      <t>ド</t>
    </rPh>
    <rPh sb="297" eb="298">
      <t>ヒク</t>
    </rPh>
    <rPh sb="304" eb="306">
      <t>ゼンコク</t>
    </rPh>
    <rPh sb="306" eb="308">
      <t>ヘイキン</t>
    </rPh>
    <rPh sb="310" eb="312">
      <t>シタマワ</t>
    </rPh>
    <rPh sb="317" eb="319">
      <t>リョウキン</t>
    </rPh>
    <rPh sb="319" eb="321">
      <t>シュウニュウ</t>
    </rPh>
    <rPh sb="322" eb="324">
      <t>ゼンネン</t>
    </rPh>
    <rPh sb="344" eb="346">
      <t>ケイヒ</t>
    </rPh>
    <rPh sb="346" eb="348">
      <t>カイシュウ</t>
    </rPh>
    <rPh sb="348" eb="349">
      <t>リツ</t>
    </rPh>
    <rPh sb="350" eb="351">
      <t>サ</t>
    </rPh>
    <rPh sb="360" eb="362">
      <t>オスイ</t>
    </rPh>
    <rPh sb="362" eb="364">
      <t>ショリ</t>
    </rPh>
    <rPh sb="364" eb="366">
      <t>ゲンカ</t>
    </rPh>
    <rPh sb="367" eb="369">
      <t>ゼンコク</t>
    </rPh>
    <rPh sb="369" eb="371">
      <t>ヘイキン</t>
    </rPh>
    <rPh sb="372" eb="374">
      <t>ウワマワ</t>
    </rPh>
    <rPh sb="381" eb="383">
      <t>サクゲン</t>
    </rPh>
    <rPh sb="384" eb="386">
      <t>ヒツヨウ</t>
    </rPh>
    <rPh sb="387" eb="389">
      <t>ジョウタイ</t>
    </rPh>
    <rPh sb="396" eb="398">
      <t>シセツ</t>
    </rPh>
    <rPh sb="398" eb="400">
      <t>リヨウ</t>
    </rPh>
    <rPh sb="400" eb="401">
      <t>リツ</t>
    </rPh>
    <rPh sb="402" eb="404">
      <t>ゼンコク</t>
    </rPh>
    <rPh sb="404" eb="406">
      <t>ヘイキン</t>
    </rPh>
    <rPh sb="406" eb="407">
      <t>ナ</t>
    </rPh>
    <rPh sb="409" eb="411">
      <t>スイジュン</t>
    </rPh>
    <rPh sb="418" eb="421">
      <t>スイセンカ</t>
    </rPh>
    <rPh sb="421" eb="422">
      <t>リツ</t>
    </rPh>
    <rPh sb="427" eb="429">
      <t>ブンジョウ</t>
    </rPh>
    <rPh sb="429" eb="430">
      <t>チ</t>
    </rPh>
    <rPh sb="449" eb="450">
      <t>ジ</t>
    </rPh>
    <rPh sb="451" eb="454">
      <t>ゲスイドウ</t>
    </rPh>
    <rPh sb="456" eb="458">
      <t>セツゾク</t>
    </rPh>
    <rPh sb="462" eb="463">
      <t>サダ</t>
    </rPh>
    <phoneticPr fontId="4"/>
  </si>
  <si>
    <t>　串本町特定環境保全公共下水道の現在の経営状況は、維持管理費が増加する一方で収入が増えず単年度の収支は赤字であり一般会計からの繰入金に頼らざるを得ない状況である。
　今後の使用料収入は人口減及び節水器具の普及等により減少していくとみられ、維持管理費を使用料収入のみで賄うのはますます厳しい状況となることが想定されるため収益改善に向けた方策を検討していく必要がある。</t>
    <rPh sb="1" eb="4">
      <t>クシモトチョウ</t>
    </rPh>
    <rPh sb="4" eb="6">
      <t>トクテイ</t>
    </rPh>
    <rPh sb="6" eb="8">
      <t>カンキョウ</t>
    </rPh>
    <rPh sb="8" eb="10">
      <t>ホゼン</t>
    </rPh>
    <rPh sb="10" eb="12">
      <t>コウキョウ</t>
    </rPh>
    <rPh sb="12" eb="15">
      <t>ゲスイドウ</t>
    </rPh>
    <rPh sb="16" eb="18">
      <t>ゲンザイ</t>
    </rPh>
    <rPh sb="19" eb="21">
      <t>ケイエイ</t>
    </rPh>
    <rPh sb="21" eb="23">
      <t>ジョウキョウ</t>
    </rPh>
    <rPh sb="25" eb="27">
      <t>イジ</t>
    </rPh>
    <rPh sb="31" eb="33">
      <t>ゾウカ</t>
    </rPh>
    <rPh sb="35" eb="37">
      <t>イッポウ</t>
    </rPh>
    <rPh sb="38" eb="40">
      <t>シュウニュウ</t>
    </rPh>
    <rPh sb="41" eb="42">
      <t>フ</t>
    </rPh>
    <rPh sb="44" eb="47">
      <t>タンネンド</t>
    </rPh>
    <rPh sb="48" eb="50">
      <t>シュウシ</t>
    </rPh>
    <rPh sb="51" eb="53">
      <t>アカジ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</si>
</sst>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3A-43A7-8DA7-B886E1DDD49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7D3A-43A7-8DA7-B886E1DDD49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30.3</c:v>
                </c:pt>
                <c:pt idx="1">
                  <c:v>33.200000000000003</c:v>
                </c:pt>
                <c:pt idx="2">
                  <c:v>45.3</c:v>
                </c:pt>
                <c:pt idx="3">
                  <c:v>41.9</c:v>
                </c:pt>
                <c:pt idx="4">
                  <c:v>41.7</c:v>
                </c:pt>
              </c:numCache>
            </c:numRef>
          </c:val>
          <c:extLst>
            <c:ext xmlns:c16="http://schemas.microsoft.com/office/drawing/2014/chart" uri="{C3380CC4-5D6E-409C-BE32-E72D297353CC}">
              <c16:uniqueId val="{00000000-B663-448C-A6B5-5DC950B3BA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B663-448C-A6B5-5DC950B3BA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3FB-4441-B71D-5EC00F4746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23FB-4441-B71D-5EC00F4746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94.12</c:v>
                </c:pt>
                <c:pt idx="1">
                  <c:v>98.82</c:v>
                </c:pt>
                <c:pt idx="2">
                  <c:v>99.24</c:v>
                </c:pt>
                <c:pt idx="3">
                  <c:v>86.22</c:v>
                </c:pt>
                <c:pt idx="4">
                  <c:v>91.68</c:v>
                </c:pt>
              </c:numCache>
            </c:numRef>
          </c:val>
          <c:extLst>
            <c:ext xmlns:c16="http://schemas.microsoft.com/office/drawing/2014/chart" uri="{C3380CC4-5D6E-409C-BE32-E72D297353CC}">
              <c16:uniqueId val="{00000000-7489-43B7-8D22-AF1566EFDA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89-43B7-8D22-AF1566EFDA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39-4A14-9642-54E61B7AE4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39-4A14-9642-54E61B7AE4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B-4FC5-9BD3-B44B49841D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B-4FC5-9BD3-B44B49841D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3B-4668-AD7A-59179F595B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3B-4668-AD7A-59179F595B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9E-420A-AAE6-E222823E46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9E-420A-AAE6-E222823E46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173.61</c:v>
                </c:pt>
                <c:pt idx="2">
                  <c:v>128.41999999999999</c:v>
                </c:pt>
                <c:pt idx="3">
                  <c:v>137.97999999999999</c:v>
                </c:pt>
                <c:pt idx="4">
                  <c:v>115.34</c:v>
                </c:pt>
              </c:numCache>
            </c:numRef>
          </c:val>
          <c:extLst>
            <c:ext xmlns:c16="http://schemas.microsoft.com/office/drawing/2014/chart" uri="{C3380CC4-5D6E-409C-BE32-E72D297353CC}">
              <c16:uniqueId val="{00000000-514C-4618-AB72-DB7BC5F41E0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514C-4618-AB72-DB7BC5F41E0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77.239999999999995</c:v>
                </c:pt>
                <c:pt idx="1">
                  <c:v>94.09</c:v>
                </c:pt>
                <c:pt idx="2">
                  <c:v>89.01</c:v>
                </c:pt>
                <c:pt idx="3">
                  <c:v>75.64</c:v>
                </c:pt>
                <c:pt idx="4">
                  <c:v>62.33</c:v>
                </c:pt>
              </c:numCache>
            </c:numRef>
          </c:val>
          <c:extLst>
            <c:ext xmlns:c16="http://schemas.microsoft.com/office/drawing/2014/chart" uri="{C3380CC4-5D6E-409C-BE32-E72D297353CC}">
              <c16:uniqueId val="{00000000-1FF0-4F9B-9E03-D764230521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1FF0-4F9B-9E03-D764230521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230.26</c:v>
                </c:pt>
                <c:pt idx="1">
                  <c:v>191.2</c:v>
                </c:pt>
                <c:pt idx="2">
                  <c:v>200.52</c:v>
                </c:pt>
                <c:pt idx="3">
                  <c:v>237.18</c:v>
                </c:pt>
                <c:pt idx="4">
                  <c:v>285.37</c:v>
                </c:pt>
              </c:numCache>
            </c:numRef>
          </c:val>
          <c:extLst>
            <c:ext xmlns:c16="http://schemas.microsoft.com/office/drawing/2014/chart" uri="{C3380CC4-5D6E-409C-BE32-E72D297353CC}">
              <c16:uniqueId val="{00000000-4690-4997-8621-4838DA0035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4690-4997-8621-4838DA0035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和歌山県　串本町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16245</v>
      </c>
      <c r="AM8" s="50"/>
      <c r="AN8" s="50"/>
      <c r="AO8" s="50"/>
      <c r="AP8" s="50"/>
      <c r="AQ8" s="50"/>
      <c r="AR8" s="50"/>
      <c r="AS8" s="50"/>
      <c r="AT8" s="45">
        <f>データ!T6</f>
        <v>135.66999999999999</v>
      </c>
      <c r="AU8" s="45"/>
      <c r="AV8" s="45"/>
      <c r="AW8" s="45"/>
      <c r="AX8" s="45"/>
      <c r="AY8" s="45"/>
      <c r="AZ8" s="45"/>
      <c r="BA8" s="45"/>
      <c r="BB8" s="45">
        <f>データ!U6</f>
        <v>119.74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3.73</v>
      </c>
      <c r="Q10" s="45"/>
      <c r="R10" s="45"/>
      <c r="S10" s="45"/>
      <c r="T10" s="45"/>
      <c r="U10" s="45"/>
      <c r="V10" s="45"/>
      <c r="W10" s="45">
        <f>データ!Q6</f>
        <v>81.709999999999994</v>
      </c>
      <c r="X10" s="45"/>
      <c r="Y10" s="45"/>
      <c r="Z10" s="45"/>
      <c r="AA10" s="45"/>
      <c r="AB10" s="45"/>
      <c r="AC10" s="45"/>
      <c r="AD10" s="50">
        <f>データ!R6</f>
        <v>2808</v>
      </c>
      <c r="AE10" s="50"/>
      <c r="AF10" s="50"/>
      <c r="AG10" s="50"/>
      <c r="AH10" s="50"/>
      <c r="AI10" s="50"/>
      <c r="AJ10" s="50"/>
      <c r="AK10" s="2"/>
      <c r="AL10" s="50">
        <f>データ!V6</f>
        <v>599</v>
      </c>
      <c r="AM10" s="50"/>
      <c r="AN10" s="50"/>
      <c r="AO10" s="50"/>
      <c r="AP10" s="50"/>
      <c r="AQ10" s="50"/>
      <c r="AR10" s="50"/>
      <c r="AS10" s="50"/>
      <c r="AT10" s="45">
        <f>データ!W6</f>
        <v>0.31</v>
      </c>
      <c r="AU10" s="45"/>
      <c r="AV10" s="45"/>
      <c r="AW10" s="45"/>
      <c r="AX10" s="45"/>
      <c r="AY10" s="45"/>
      <c r="AZ10" s="45"/>
      <c r="BA10" s="45"/>
      <c r="BB10" s="45">
        <f>データ!X6</f>
        <v>1932.26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3ZjI856pWXQn1bs14yQ2UiLR9ZuoOMRGcHj1pXUy4Jb2y4O7UguvVYZ1RQS5cwjnLxrT8OS4AT4xy78fMABbMg==" saltValue="gbaqY8b+IFvhuPg39sl2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304280</v>
      </c>
      <c r="D6" s="33">
        <f t="shared" si="3"/>
        <v>47</v>
      </c>
      <c r="E6" s="33">
        <f t="shared" si="3"/>
        <v>17</v>
      </c>
      <c r="F6" s="33">
        <f t="shared" si="3"/>
        <v>4</v>
      </c>
      <c r="G6" s="33">
        <f t="shared" si="3"/>
        <v>0</v>
      </c>
      <c r="H6" s="33" t="str">
        <f t="shared" si="3"/>
        <v>和歌山県　串本町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3.73</v>
      </c>
      <c r="Q6" s="34">
        <f t="shared" si="3"/>
        <v>81.709999999999994</v>
      </c>
      <c r="R6" s="34">
        <f t="shared" si="3"/>
        <v>2808</v>
      </c>
      <c r="S6" s="34">
        <f t="shared" si="3"/>
        <v>16245</v>
      </c>
      <c r="T6" s="34">
        <f t="shared" si="3"/>
        <v>135.66999999999999</v>
      </c>
      <c r="U6" s="34">
        <f t="shared" si="3"/>
        <v>119.74</v>
      </c>
      <c r="V6" s="34">
        <f t="shared" si="3"/>
        <v>599</v>
      </c>
      <c r="W6" s="34">
        <f t="shared" si="3"/>
        <v>0.31</v>
      </c>
      <c r="X6" s="34">
        <f t="shared" si="3"/>
        <v>1932.26</v>
      </c>
      <c r="Y6" s="35">
        <f>IF(Y7="",NA(),Y7)</f>
        <v>94.12</v>
      </c>
      <c r="Z6" s="35">
        <f t="shared" ref="Z6:AH6" si="4">IF(Z7="",NA(),Z7)</f>
        <v>98.82</v>
      </c>
      <c r="AA6" s="35">
        <f t="shared" si="4"/>
        <v>99.24</v>
      </c>
      <c r="AB6" s="35">
        <f t="shared" si="4"/>
        <v>86.22</v>
      </c>
      <c r="AC6" s="35">
        <f t="shared" si="4"/>
        <v>91.68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173.61</v>
      </c>
      <c r="BH6" s="35">
        <f t="shared" si="7"/>
        <v>128.41999999999999</v>
      </c>
      <c r="BI6" s="35">
        <f t="shared" si="7"/>
        <v>137.97999999999999</v>
      </c>
      <c r="BJ6" s="35">
        <f t="shared" si="7"/>
        <v>115.34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77.239999999999995</v>
      </c>
      <c r="BR6" s="35">
        <f t="shared" ref="BR6:BZ6" si="8">IF(BR7="",NA(),BR7)</f>
        <v>94.09</v>
      </c>
      <c r="BS6" s="35">
        <f t="shared" si="8"/>
        <v>89.01</v>
      </c>
      <c r="BT6" s="35">
        <f t="shared" si="8"/>
        <v>75.64</v>
      </c>
      <c r="BU6" s="35">
        <f t="shared" si="8"/>
        <v>62.33</v>
      </c>
      <c r="BV6" s="35">
        <f t="shared" si="8"/>
        <v>66.56</v>
      </c>
      <c r="BW6" s="35">
        <f t="shared" si="8"/>
        <v>66.22</v>
      </c>
      <c r="BX6" s="35">
        <f t="shared" si="8"/>
        <v>69.87</v>
      </c>
      <c r="BY6" s="35">
        <f t="shared" si="8"/>
        <v>74.3</v>
      </c>
      <c r="BZ6" s="35">
        <f t="shared" si="8"/>
        <v>72.260000000000005</v>
      </c>
      <c r="CA6" s="34" t="str">
        <f>IF(CA7="","",IF(CA7="-","【-】","【"&amp;SUBSTITUTE(TEXT(CA7,"#,##0.00"),"-","△")&amp;"】"))</f>
        <v>【74.48】</v>
      </c>
      <c r="CB6" s="35">
        <f>IF(CB7="",NA(),CB7)</f>
        <v>230.26</v>
      </c>
      <c r="CC6" s="35">
        <f t="shared" ref="CC6:CK6" si="9">IF(CC7="",NA(),CC7)</f>
        <v>191.2</v>
      </c>
      <c r="CD6" s="35">
        <f t="shared" si="9"/>
        <v>200.52</v>
      </c>
      <c r="CE6" s="35">
        <f t="shared" si="9"/>
        <v>237.18</v>
      </c>
      <c r="CF6" s="35">
        <f t="shared" si="9"/>
        <v>285.37</v>
      </c>
      <c r="CG6" s="35">
        <f t="shared" si="9"/>
        <v>244.29</v>
      </c>
      <c r="CH6" s="35">
        <f t="shared" si="9"/>
        <v>246.72</v>
      </c>
      <c r="CI6" s="35">
        <f t="shared" si="9"/>
        <v>234.96</v>
      </c>
      <c r="CJ6" s="35">
        <f t="shared" si="9"/>
        <v>221.81</v>
      </c>
      <c r="CK6" s="35">
        <f t="shared" si="9"/>
        <v>230.02</v>
      </c>
      <c r="CL6" s="34" t="str">
        <f>IF(CL7="","",IF(CL7="-","【-】","【"&amp;SUBSTITUTE(TEXT(CL7,"#,##0.00"),"-","△")&amp;"】"))</f>
        <v>【219.46】</v>
      </c>
      <c r="CM6" s="35">
        <f>IF(CM7="",NA(),CM7)</f>
        <v>30.3</v>
      </c>
      <c r="CN6" s="35">
        <f t="shared" ref="CN6:CV6" si="10">IF(CN7="",NA(),CN7)</f>
        <v>33.200000000000003</v>
      </c>
      <c r="CO6" s="35">
        <f t="shared" si="10"/>
        <v>45.3</v>
      </c>
      <c r="CP6" s="35">
        <f t="shared" si="10"/>
        <v>41.9</v>
      </c>
      <c r="CQ6" s="35">
        <f t="shared" si="10"/>
        <v>41.7</v>
      </c>
      <c r="CR6" s="35">
        <f t="shared" si="10"/>
        <v>43.58</v>
      </c>
      <c r="CS6" s="35">
        <f t="shared" si="10"/>
        <v>41.35</v>
      </c>
      <c r="CT6" s="35">
        <f t="shared" si="10"/>
        <v>42.9</v>
      </c>
      <c r="CU6" s="35">
        <f t="shared" si="10"/>
        <v>43.36</v>
      </c>
      <c r="CV6" s="35">
        <f t="shared" si="10"/>
        <v>42.56</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2">
      <c r="A7" s="28"/>
      <c r="B7" s="37">
        <v>2018</v>
      </c>
      <c r="C7" s="37">
        <v>304280</v>
      </c>
      <c r="D7" s="37">
        <v>47</v>
      </c>
      <c r="E7" s="37">
        <v>17</v>
      </c>
      <c r="F7" s="37">
        <v>4</v>
      </c>
      <c r="G7" s="37">
        <v>0</v>
      </c>
      <c r="H7" s="37" t="s">
        <v>97</v>
      </c>
      <c r="I7" s="37" t="s">
        <v>98</v>
      </c>
      <c r="J7" s="37" t="s">
        <v>99</v>
      </c>
      <c r="K7" s="37" t="s">
        <v>100</v>
      </c>
      <c r="L7" s="37" t="s">
        <v>101</v>
      </c>
      <c r="M7" s="37" t="s">
        <v>102</v>
      </c>
      <c r="N7" s="38" t="s">
        <v>103</v>
      </c>
      <c r="O7" s="38" t="s">
        <v>104</v>
      </c>
      <c r="P7" s="38">
        <v>3.73</v>
      </c>
      <c r="Q7" s="38">
        <v>81.709999999999994</v>
      </c>
      <c r="R7" s="38">
        <v>2808</v>
      </c>
      <c r="S7" s="38">
        <v>16245</v>
      </c>
      <c r="T7" s="38">
        <v>135.66999999999999</v>
      </c>
      <c r="U7" s="38">
        <v>119.74</v>
      </c>
      <c r="V7" s="38">
        <v>599</v>
      </c>
      <c r="W7" s="38">
        <v>0.31</v>
      </c>
      <c r="X7" s="38">
        <v>1932.26</v>
      </c>
      <c r="Y7" s="38">
        <v>94.12</v>
      </c>
      <c r="Z7" s="38">
        <v>98.82</v>
      </c>
      <c r="AA7" s="38">
        <v>99.24</v>
      </c>
      <c r="AB7" s="38">
        <v>86.22</v>
      </c>
      <c r="AC7" s="38">
        <v>91.68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173.61</v>
      </c>
      <c r="BH7" s="38">
        <v>128.41999999999999</v>
      </c>
      <c r="BI7" s="38">
        <v>137.97999999999999</v>
      </c>
      <c r="BJ7" s="38">
        <v>115.34</v>
      </c>
      <c r="BK7" s="38">
        <v>1436</v>
      </c>
      <c r="BL7" s="38">
        <v>1434.89</v>
      </c>
      <c r="BM7" s="38">
        <v>1298.9100000000001</v>
      </c>
      <c r="BN7" s="38">
        <v>1243.71</v>
      </c>
      <c r="BO7" s="38">
        <v>1194.1500000000001</v>
      </c>
      <c r="BP7" s="38">
        <v>1209.4000000000001</v>
      </c>
      <c r="BQ7" s="38">
        <v>77.239999999999995</v>
      </c>
      <c r="BR7" s="38">
        <v>94.09</v>
      </c>
      <c r="BS7" s="38">
        <v>89.01</v>
      </c>
      <c r="BT7" s="38">
        <v>75.64</v>
      </c>
      <c r="BU7" s="38">
        <v>62.33</v>
      </c>
      <c r="BV7" s="38">
        <v>66.56</v>
      </c>
      <c r="BW7" s="38">
        <v>66.22</v>
      </c>
      <c r="BX7" s="38">
        <v>69.87</v>
      </c>
      <c r="BY7" s="38">
        <v>74.3</v>
      </c>
      <c r="BZ7" s="38">
        <v>72.260000000000005</v>
      </c>
      <c r="CA7" s="38">
        <v>74.48</v>
      </c>
      <c r="CB7" s="38">
        <v>230.26</v>
      </c>
      <c r="CC7" s="38">
        <v>191.2</v>
      </c>
      <c r="CD7" s="38">
        <v>200.52</v>
      </c>
      <c r="CE7" s="38">
        <v>237.18</v>
      </c>
      <c r="CF7" s="38">
        <v>285.37</v>
      </c>
      <c r="CG7" s="38">
        <v>244.29</v>
      </c>
      <c r="CH7" s="38">
        <v>246.72</v>
      </c>
      <c r="CI7" s="38">
        <v>234.96</v>
      </c>
      <c r="CJ7" s="38">
        <v>221.81</v>
      </c>
      <c r="CK7" s="38">
        <v>230.02</v>
      </c>
      <c r="CL7" s="38">
        <v>219.46</v>
      </c>
      <c r="CM7" s="38">
        <v>30.3</v>
      </c>
      <c r="CN7" s="38">
        <v>33.200000000000003</v>
      </c>
      <c r="CO7" s="38">
        <v>45.3</v>
      </c>
      <c r="CP7" s="38">
        <v>41.9</v>
      </c>
      <c r="CQ7" s="38">
        <v>41.7</v>
      </c>
      <c r="CR7" s="38">
        <v>43.58</v>
      </c>
      <c r="CS7" s="38">
        <v>41.35</v>
      </c>
      <c r="CT7" s="38">
        <v>42.9</v>
      </c>
      <c r="CU7" s="38">
        <v>43.36</v>
      </c>
      <c r="CV7" s="38">
        <v>42.56</v>
      </c>
      <c r="CW7" s="38">
        <v>42.82</v>
      </c>
      <c r="CX7" s="38">
        <v>100</v>
      </c>
      <c r="CY7" s="38">
        <v>100</v>
      </c>
      <c r="CZ7" s="38">
        <v>100</v>
      </c>
      <c r="DA7" s="38">
        <v>100</v>
      </c>
      <c r="DB7" s="38">
        <v>100</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KEN-3001</cp:lastModifiedBy>
  <cp:lastPrinted>2020-02-07T01:27:18Z</cp:lastPrinted>
  <dcterms:created xsi:type="dcterms:W3CDTF">2019-12-05T05:13:35Z</dcterms:created>
  <dcterms:modified xsi:type="dcterms:W3CDTF">2020-02-07T01:31:18Z</dcterms:modified>
  <cp:category/>
</cp:coreProperties>
</file>