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L190219\Desktop\2月7日〆\提出ファイル\"/>
    </mc:Choice>
  </mc:AlternateContent>
  <xr:revisionPtr revIDLastSave="0" documentId="13_ncr:1_{3402D06C-8B66-47E7-8558-A6351F440FB2}" xr6:coauthVersionLast="43" xr6:coauthVersionMax="43" xr10:uidLastSave="{00000000-0000-0000-0000-000000000000}"/>
  <workbookProtection workbookAlgorithmName="SHA-512" workbookHashValue="+RGd5wioB6U15+BAV7M3MAr9MSd9dkP90RezJXpeDNggTP+GsLc2pGseSVbLffEarrrhdWN8usloTk/k9pe9HQ==" workbookSaltValue="oDV0YlgPmeet+tcG4dEK5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<sst xmlns="http://schemas.openxmlformats.org/spreadsheetml/2006/main" count="225" uniqueCount="113">
  <si>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</si>
  <si>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</si>
  <si>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</si>
  <si>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</si>
  <si>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</si>
  <si>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</si>
  <si>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</si>
  <si>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</si>
  <si>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</si>
  <si>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</si>
  <si>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</si>
  <si>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</si>
  <si>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</si>
  <si>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</si>
  <si>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</si>
  <si>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</si>
  <si>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</si>
  <si>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</si>
  <si>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</si>
  <si>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</si>
  <si>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</si>
  <si>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</si>
  <si>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</si>
  <si>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</si>
  <si>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</si>
  <si>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</si>
  <si>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</si>
  <si>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</si>
  <si>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</si>
  <si>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</si>
  <si>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</si>
  <si>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</si>
  <si>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</si>
  <si>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</si>
  <si>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</si>
  <si>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</si>
  <si>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</si>
  <si>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</si>
  <si>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</si>
  <si>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</si>
  <si>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</si>
  <si>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</si>
  <si>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</si>
  <si>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</si>
  <si>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</si>
  <si>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</si>
  <si>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</si>
  <si>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</si>
  <si>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</si>
  <si>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</si>
  <si>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</si>
  <si>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</si>
  <si>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</si>
  <si>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</si>
  <si>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</si>
  <si>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</si>
  <si>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</si>
  <si>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</si>
  <si>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</si>
  <si>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</si>
  <si>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</si>
  <si>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</si>
  <si>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</si>
  <si>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</si>
  <si>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</si>
  <si>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</si>
  <si>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</si>
  <si>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</si>
  <si>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</si>
  <si>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</si>
  <si>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</si>
  <si>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</si>
  <si>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</si>
  <si>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</si>
  <si>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</si>
  <si>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</si>
  <si>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</si>
  <si>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</si>
  <si>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</si>
  <si>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</si>
  <si>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</si>
  <si>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</si>
  <si>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</si>
  <si>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</si>
  <si>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</si>
  <si>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</si>
  <si>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</si>
  <si>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</si>
  <si>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</si>
  <si>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</si>
  <si>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</si>
  <si>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</si>
  <si>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</si>
  <si>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</si>
  <si>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</si>
  <si>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</si>
  <si>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</si>
  <si>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古座川町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</si>
  <si>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</si>
  <si>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</si>
  <si>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</si>
  <si>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</si>
  <si>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</si>
  <si>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</si>
  <si>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</si>
  <si>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</si>
  <si>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</si>
  <si>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</si>
  <si>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</si>
  <si>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</si>
  <si>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古座川町簡易水道事業のほとんどの施設は、昭和40，50年代に建設した施設であり、老朽化している。　　　　　　　　　　　　　　　　　　　　　令和2年度には三尾川簡易水道施設の場内配管の更新を予定している。</t>
    <rPh sb="0" eb="10">
      <t>コザガワチョウカンイスイドウジギョウ</t>
    </rPh>
    <rPh sb="16" eb="18">
      <t>シセツ</t>
    </rPh>
    <rPh sb="20" eb="22">
      <t>ショウワ</t>
    </rPh>
    <rPh sb="27" eb="29">
      <t>ネンダイ</t>
    </rPh>
    <rPh sb="30" eb="32">
      <t>ケンセツ</t>
    </rPh>
    <rPh sb="34" eb="36">
      <t>シセツ</t>
    </rPh>
    <rPh sb="40" eb="43">
      <t>ロウキュウカ</t>
    </rPh>
    <rPh sb="69" eb="71">
      <t>レイワ</t>
    </rPh>
    <rPh sb="72" eb="74">
      <t>ネンド</t>
    </rPh>
    <rPh sb="76" eb="79">
      <t>ミトガワ</t>
    </rPh>
    <rPh sb="79" eb="81">
      <t>カンイ</t>
    </rPh>
    <rPh sb="81" eb="83">
      <t>スイドウ</t>
    </rPh>
    <rPh sb="83" eb="85">
      <t>シセツ</t>
    </rPh>
    <rPh sb="86" eb="88">
      <t>ジョウナイ</t>
    </rPh>
    <rPh sb="88" eb="90">
      <t>ハイカン</t>
    </rPh>
    <rPh sb="91" eb="93">
      <t>コウシン</t>
    </rPh>
    <rPh sb="94" eb="96">
      <t>ヨテイ</t>
    </rPh>
    <phoneticPr fontId="4"/>
  </si>
  <si>
    <t>各施設が老朽化してきており、平成26年度以降漏水が原因で有収率も減少傾向にある為、今後は更新していかなければならないが、その更新に伴う予算確保が必要である。</t>
    <rPh sb="0" eb="3">
      <t>カクシセツ</t>
    </rPh>
    <rPh sb="4" eb="7">
      <t>ロウキュウカ</t>
    </rPh>
    <rPh sb="14" eb="16">
      <t>ヘイセイ</t>
    </rPh>
    <rPh sb="18" eb="22">
      <t>ネンドイコウ</t>
    </rPh>
    <rPh sb="22" eb="24">
      <t>ロウスイ</t>
    </rPh>
    <rPh sb="25" eb="27">
      <t>ゲンイン</t>
    </rPh>
    <rPh sb="28" eb="31">
      <t>ユウシュウリツ</t>
    </rPh>
    <rPh sb="32" eb="34">
      <t>ゲンショウ</t>
    </rPh>
    <rPh sb="34" eb="36">
      <t>ケイコウ</t>
    </rPh>
    <rPh sb="39" eb="40">
      <t>タメ</t>
    </rPh>
    <rPh sb="41" eb="43">
      <t>コンゴ</t>
    </rPh>
    <rPh sb="44" eb="46">
      <t>コウシン</t>
    </rPh>
    <rPh sb="62" eb="64">
      <t>コウシン</t>
    </rPh>
    <rPh sb="65" eb="66">
      <t>トモナ</t>
    </rPh>
    <rPh sb="67" eb="69">
      <t>ヨサン</t>
    </rPh>
    <rPh sb="69" eb="71">
      <t>カクホ</t>
    </rPh>
    <rPh sb="72" eb="74">
      <t>ヒツヨウ</t>
    </rPh>
    <phoneticPr fontId="4"/>
  </si>
  <si>
    <t>①収益的収支比率　　　　　　　　　　　　　　　　　　　　　　　　　　　平井簡易水道施設が新設されたことにより地方債償還金が増加し、当年度には給水車を購入したことにより総費用が増加したので、昨年度より収益的収支比率が低下している。　　　　　　　　　　　　　　　　　　　　　④企業債残高対給水収益率　　　　　　　　　　　　　　　　　　　　　　　昨年度同様平井簡易水道施設が新設されたことにより増加している。　　　　　　　　　　　　　　　⑤料金回収率　　　　　　　　　　　　　　　　　　　　　　　給水原価が増加したことにより料金回収率が大幅に低下している。　　　　　　　　　　　　　　　　⑥給水原価　　　　　　　　　　　　　　　　　　　　　　　地方債償還金等の増加に伴い増加している。　　　⑦施設利用率　　　　　　　　　　　　　　　　　　　　　　　類似団体よりも高い水準となっており、施設が効率的に利用されている状態である。　　　　　　　　　⑧有収率　　　　　　　　　　　　　　　　　　　　　　類似団体と比較すると上回っているが減少傾向となっており、今後修繕費が増加することや、老朽化により更新に伴う費用が必要になることが考えられる。</t>
    <rPh sb="1" eb="3">
      <t>シュウエキ</t>
    </rPh>
    <rPh sb="3" eb="4">
      <t>テキ</t>
    </rPh>
    <rPh sb="4" eb="6">
      <t>シュウシ</t>
    </rPh>
    <rPh sb="6" eb="8">
      <t>ヒリツ</t>
    </rPh>
    <rPh sb="35" eb="37">
      <t>ヒライ</t>
    </rPh>
    <rPh sb="37" eb="39">
      <t>カンイ</t>
    </rPh>
    <rPh sb="39" eb="41">
      <t>スイドウ</t>
    </rPh>
    <rPh sb="41" eb="43">
      <t>シセツ</t>
    </rPh>
    <rPh sb="44" eb="46">
      <t>シンセツ</t>
    </rPh>
    <rPh sb="54" eb="56">
      <t>チホウ</t>
    </rPh>
    <rPh sb="56" eb="57">
      <t>サイ</t>
    </rPh>
    <rPh sb="57" eb="59">
      <t>ショウカン</t>
    </rPh>
    <rPh sb="59" eb="60">
      <t>キン</t>
    </rPh>
    <rPh sb="61" eb="63">
      <t>ゾウカ</t>
    </rPh>
    <rPh sb="70" eb="72">
      <t>キュウスイ</t>
    </rPh>
    <rPh sb="72" eb="73">
      <t>シャ</t>
    </rPh>
    <rPh sb="74" eb="76">
      <t>コウニュウ</t>
    </rPh>
    <rPh sb="83" eb="86">
      <t>ソウヒヨウ</t>
    </rPh>
    <rPh sb="87" eb="89">
      <t>ゾウカ</t>
    </rPh>
    <rPh sb="94" eb="97">
      <t>サクネンド</t>
    </rPh>
    <rPh sb="99" eb="102">
      <t>シュウエキテキ</t>
    </rPh>
    <rPh sb="102" eb="104">
      <t>シュウシ</t>
    </rPh>
    <rPh sb="104" eb="106">
      <t>ヒリツ</t>
    </rPh>
    <rPh sb="107" eb="109">
      <t>テイカ</t>
    </rPh>
    <rPh sb="136" eb="138">
      <t>キギョウ</t>
    </rPh>
    <rPh sb="138" eb="139">
      <t>サイ</t>
    </rPh>
    <rPh sb="139" eb="141">
      <t>ザンダカ</t>
    </rPh>
    <rPh sb="141" eb="142">
      <t>タイ</t>
    </rPh>
    <rPh sb="142" eb="144">
      <t>キュウスイ</t>
    </rPh>
    <rPh sb="144" eb="146">
      <t>シュウエキ</t>
    </rPh>
    <rPh sb="146" eb="147">
      <t>リツ</t>
    </rPh>
    <rPh sb="170" eb="173">
      <t>サクネンド</t>
    </rPh>
    <rPh sb="173" eb="175">
      <t>ドウヨウ</t>
    </rPh>
    <rPh sb="175" eb="177">
      <t>ヒライ</t>
    </rPh>
    <rPh sb="177" eb="179">
      <t>カンイ</t>
    </rPh>
    <rPh sb="179" eb="181">
      <t>スイドウ</t>
    </rPh>
    <rPh sb="181" eb="183">
      <t>シセツ</t>
    </rPh>
    <rPh sb="184" eb="186">
      <t>シンセツ</t>
    </rPh>
    <rPh sb="194" eb="196">
      <t>ゾウカ</t>
    </rPh>
    <rPh sb="217" eb="219">
      <t>リョウキン</t>
    </rPh>
    <rPh sb="219" eb="221">
      <t>カイシュウ</t>
    </rPh>
    <rPh sb="221" eb="222">
      <t>リツ</t>
    </rPh>
    <rPh sb="245" eb="247">
      <t>キュウスイ</t>
    </rPh>
    <rPh sb="247" eb="249">
      <t>ゲンカ</t>
    </rPh>
    <rPh sb="250" eb="252">
      <t>ゾウカ</t>
    </rPh>
    <rPh sb="259" eb="261">
      <t>リョウキン</t>
    </rPh>
    <rPh sb="261" eb="263">
      <t>カイシュウ</t>
    </rPh>
    <rPh sb="263" eb="264">
      <t>リツ</t>
    </rPh>
    <rPh sb="265" eb="267">
      <t>オオハバ</t>
    </rPh>
    <rPh sb="268" eb="270">
      <t>テイカ</t>
    </rPh>
    <rPh sb="292" eb="294">
      <t>キュウスイ</t>
    </rPh>
    <rPh sb="294" eb="296">
      <t>ゲンカ</t>
    </rPh>
    <rPh sb="319" eb="321">
      <t>チホウ</t>
    </rPh>
    <rPh sb="321" eb="322">
      <t>サイ</t>
    </rPh>
    <rPh sb="322" eb="324">
      <t>ショウカン</t>
    </rPh>
    <rPh sb="324" eb="325">
      <t>キン</t>
    </rPh>
    <rPh sb="325" eb="326">
      <t>トウ</t>
    </rPh>
    <rPh sb="327" eb="329">
      <t>ゾウカ</t>
    </rPh>
    <rPh sb="330" eb="331">
      <t>トモナ</t>
    </rPh>
    <rPh sb="332" eb="334">
      <t>ゾウカ</t>
    </rPh>
    <rPh sb="343" eb="345">
      <t>シセツ</t>
    </rPh>
    <rPh sb="345" eb="347">
      <t>リヨウ</t>
    </rPh>
    <rPh sb="347" eb="348">
      <t>リツ</t>
    </rPh>
    <rPh sb="371" eb="373">
      <t>ルイジ</t>
    </rPh>
    <rPh sb="373" eb="375">
      <t>ダンタイ</t>
    </rPh>
    <rPh sb="378" eb="379">
      <t>タカ</t>
    </rPh>
    <rPh sb="380" eb="382">
      <t>スイジュン</t>
    </rPh>
    <rPh sb="389" eb="391">
      <t>シセツ</t>
    </rPh>
    <rPh sb="392" eb="395">
      <t>コウリツテキ</t>
    </rPh>
    <rPh sb="396" eb="398">
      <t>リヨウ</t>
    </rPh>
    <rPh sb="403" eb="405">
      <t>ジョウタイ</t>
    </rPh>
    <rPh sb="419" eb="422">
      <t>ユウシュウリツ</t>
    </rPh>
    <rPh sb="444" eb="446">
      <t>ルイジ</t>
    </rPh>
    <rPh sb="446" eb="448">
      <t>ダンタイ</t>
    </rPh>
    <rPh sb="449" eb="451">
      <t>ヒカク</t>
    </rPh>
    <rPh sb="454" eb="456">
      <t>ウワマワ</t>
    </rPh>
    <rPh sb="461" eb="463">
      <t>ゲンショウ</t>
    </rPh>
    <rPh sb="463" eb="465">
      <t>ケイコウ</t>
    </rPh>
    <rPh sb="472" eb="474">
      <t>コンゴ</t>
    </rPh>
    <rPh sb="474" eb="477">
      <t>シュウゼンヒ</t>
    </rPh>
    <rPh sb="478" eb="480">
      <t>ゾウカ</t>
    </rPh>
    <rPh sb="486" eb="489">
      <t>ロウキュウカ</t>
    </rPh>
    <rPh sb="492" eb="494">
      <t>コウシン</t>
    </rPh>
    <rPh sb="495" eb="496">
      <t>トモナ</t>
    </rPh>
    <rPh sb="497" eb="499">
      <t>ヒヨウ</t>
    </rPh>
    <rPh sb="500" eb="502">
      <t>ヒツヨウ</t>
    </rPh>
    <rPh sb="508" eb="50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</si>
</sst>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0.36</c:v>
                </c:pt>
                <c:pt idx="1">
                  <c:v>0</c:v>
                </c:pt>
                <c:pt idx="2">
                  <c:v>0</c:v>
                </c:pt>
                <c:pt idx="3">
                  <c:v>0</c:v>
                </c:pt>
                <c:pt idx="4">
                  <c:v>0</c:v>
                </c:pt>
              </c:numCache>
            </c:numRef>
          </c:val>
          <c:extLst>
            <c:ext xmlns:c16="http://schemas.microsoft.com/office/drawing/2014/chart" uri="{C3380CC4-5D6E-409C-BE32-E72D297353CC}">
              <c16:uniqueId val="{00000000-4990-4636-BC7A-6EEC4915A11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4990-4636-BC7A-6EEC4915A11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76.56</c:v>
                </c:pt>
                <c:pt idx="1">
                  <c:v>80.31</c:v>
                </c:pt>
                <c:pt idx="2">
                  <c:v>80.77</c:v>
                </c:pt>
                <c:pt idx="3">
                  <c:v>76.12</c:v>
                </c:pt>
                <c:pt idx="4">
                  <c:v>68.17</c:v>
                </c:pt>
              </c:numCache>
            </c:numRef>
          </c:val>
          <c:extLst>
            <c:ext xmlns:c16="http://schemas.microsoft.com/office/drawing/2014/chart" uri="{C3380CC4-5D6E-409C-BE32-E72D297353CC}">
              <c16:uniqueId val="{00000000-C6BD-4041-99C4-7A3A1EE273C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C6BD-4041-99C4-7A3A1EE273C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80.760000000000005</c:v>
                </c:pt>
                <c:pt idx="1">
                  <c:v>77.33</c:v>
                </c:pt>
                <c:pt idx="2">
                  <c:v>74.64</c:v>
                </c:pt>
                <c:pt idx="3">
                  <c:v>77</c:v>
                </c:pt>
                <c:pt idx="4">
                  <c:v>76.849999999999994</c:v>
                </c:pt>
              </c:numCache>
            </c:numRef>
          </c:val>
          <c:extLst>
            <c:ext xmlns:c16="http://schemas.microsoft.com/office/drawing/2014/chart" uri="{C3380CC4-5D6E-409C-BE32-E72D297353CC}">
              <c16:uniqueId val="{00000000-F9EF-4484-B194-EE632DBF065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F9EF-4484-B194-EE632DBF065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84.09</c:v>
                </c:pt>
                <c:pt idx="1">
                  <c:v>70.790000000000006</c:v>
                </c:pt>
                <c:pt idx="2">
                  <c:v>91.28</c:v>
                </c:pt>
                <c:pt idx="3">
                  <c:v>99.27</c:v>
                </c:pt>
                <c:pt idx="4">
                  <c:v>77.25</c:v>
                </c:pt>
              </c:numCache>
            </c:numRef>
          </c:val>
          <c:extLst>
            <c:ext xmlns:c16="http://schemas.microsoft.com/office/drawing/2014/chart" uri="{C3380CC4-5D6E-409C-BE32-E72D297353CC}">
              <c16:uniqueId val="{00000000-E184-4841-916C-D3AD5D081A4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E184-4841-916C-D3AD5D081A4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61-4736-A701-77C0D8B040E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61-4736-A701-77C0D8B040E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1-4B53-9306-4C7EE781CA2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1-4B53-9306-4C7EE781CA2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FB-44CD-9996-D109845E8C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FB-44CD-9996-D109845E8C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9A-4673-9AA3-E01AA9A3B18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9A-4673-9AA3-E01AA9A3B18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1124.1099999999999</c:v>
                </c:pt>
                <c:pt idx="1">
                  <c:v>970.56</c:v>
                </c:pt>
                <c:pt idx="2">
                  <c:v>1039.4000000000001</c:v>
                </c:pt>
                <c:pt idx="3">
                  <c:v>1759.59</c:v>
                </c:pt>
                <c:pt idx="4">
                  <c:v>2064.0700000000002</c:v>
                </c:pt>
              </c:numCache>
            </c:numRef>
          </c:val>
          <c:extLst>
            <c:ext xmlns:c16="http://schemas.microsoft.com/office/drawing/2014/chart" uri="{C3380CC4-5D6E-409C-BE32-E72D297353CC}">
              <c16:uniqueId val="{00000000-87EE-4B74-AFD1-2F90F6B113B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87EE-4B74-AFD1-2F90F6B113B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64.42</c:v>
                </c:pt>
                <c:pt idx="1">
                  <c:v>58</c:v>
                </c:pt>
                <c:pt idx="2">
                  <c:v>60.15</c:v>
                </c:pt>
                <c:pt idx="3">
                  <c:v>89.79</c:v>
                </c:pt>
                <c:pt idx="4">
                  <c:v>37.270000000000003</c:v>
                </c:pt>
              </c:numCache>
            </c:numRef>
          </c:val>
          <c:extLst>
            <c:ext xmlns:c16="http://schemas.microsoft.com/office/drawing/2014/chart" uri="{C3380CC4-5D6E-409C-BE32-E72D297353CC}">
              <c16:uniqueId val="{00000000-71A8-45EB-AA06-A80FC664FA3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71A8-45EB-AA06-A80FC664FA3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291.42</c:v>
                </c:pt>
                <c:pt idx="1">
                  <c:v>322.97000000000003</c:v>
                </c:pt>
                <c:pt idx="2">
                  <c:v>313.17</c:v>
                </c:pt>
                <c:pt idx="3">
                  <c:v>211.19</c:v>
                </c:pt>
                <c:pt idx="4">
                  <c:v>508.18</c:v>
                </c:pt>
              </c:numCache>
            </c:numRef>
          </c:val>
          <c:extLst>
            <c:ext xmlns:c16="http://schemas.microsoft.com/office/drawing/2014/chart" uri="{C3380CC4-5D6E-409C-BE32-E72D297353CC}">
              <c16:uniqueId val="{00000000-58D1-4D92-94C9-E8CC3B01928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58D1-4D92-94C9-E8CC3B01928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古座川町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2744</v>
      </c>
      <c r="AM8" s="66"/>
      <c r="AN8" s="66"/>
      <c r="AO8" s="66"/>
      <c r="AP8" s="66"/>
      <c r="AQ8" s="66"/>
      <c r="AR8" s="66"/>
      <c r="AS8" s="66"/>
      <c r="AT8" s="65">
        <f>データ!$S$6</f>
        <v>294.23</v>
      </c>
      <c r="AU8" s="65"/>
      <c r="AV8" s="65"/>
      <c r="AW8" s="65"/>
      <c r="AX8" s="65"/>
      <c r="AY8" s="65"/>
      <c r="AZ8" s="65"/>
      <c r="BA8" s="65"/>
      <c r="BB8" s="65">
        <f>データ!$T$6</f>
        <v>9.33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36.01</v>
      </c>
      <c r="Q10" s="65"/>
      <c r="R10" s="65"/>
      <c r="S10" s="65"/>
      <c r="T10" s="65"/>
      <c r="U10" s="65"/>
      <c r="V10" s="65"/>
      <c r="W10" s="66">
        <f>データ!$Q$6</f>
        <v>3150</v>
      </c>
      <c r="X10" s="66"/>
      <c r="Y10" s="66"/>
      <c r="Z10" s="66"/>
      <c r="AA10" s="66"/>
      <c r="AB10" s="66"/>
      <c r="AC10" s="66"/>
      <c r="AD10" s="2"/>
      <c r="AE10" s="2"/>
      <c r="AF10" s="2"/>
      <c r="AG10" s="2"/>
      <c r="AH10" s="2"/>
      <c r="AI10" s="2"/>
      <c r="AJ10" s="2"/>
      <c r="AK10" s="2"/>
      <c r="AL10" s="66">
        <f>データ!$U$6</f>
        <v>961</v>
      </c>
      <c r="AM10" s="66"/>
      <c r="AN10" s="66"/>
      <c r="AO10" s="66"/>
      <c r="AP10" s="66"/>
      <c r="AQ10" s="66"/>
      <c r="AR10" s="66"/>
      <c r="AS10" s="66"/>
      <c r="AT10" s="65">
        <f>データ!$V$6</f>
        <v>2.67</v>
      </c>
      <c r="AU10" s="65"/>
      <c r="AV10" s="65"/>
      <c r="AW10" s="65"/>
      <c r="AX10" s="65"/>
      <c r="AY10" s="65"/>
      <c r="AZ10" s="65"/>
      <c r="BA10" s="65"/>
      <c r="BB10" s="65">
        <f>データ!$W$6</f>
        <v>359.93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112</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43</v>
      </c>
      <c r="O85" s="27" t="str">
        <f>データ!EN6</f>
        <v>【0.54】</v>
      </c>
    </row>
  </sheetData>
  <sheetProtection algorithmName="SHA-512" hashValue="aMF+X85eUtD3nshiR1nYflsbzsTM3N1+hfQm4shHdYsy96d57x5BJmbX5R9H8sn+pO6ZKJFEMqiFEwN/LAK4jg==" saltValue="o46PZDYhiop8dunNsmlq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2018</v>
      </c>
      <c r="C6" s="34">
        <f t="shared" ref="C6:W6" si="3">C7</f>
        <v>304247</v>
      </c>
      <c r="D6" s="34">
        <f t="shared" si="3"/>
        <v>47</v>
      </c>
      <c r="E6" s="34">
        <f t="shared" si="3"/>
        <v>1</v>
      </c>
      <c r="F6" s="34">
        <f t="shared" si="3"/>
        <v>0</v>
      </c>
      <c r="G6" s="34">
        <f t="shared" si="3"/>
        <v>0</v>
      </c>
      <c r="H6" s="34" t="str">
        <f t="shared" si="3"/>
        <v>和歌山県　古座川町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36.01</v>
      </c>
      <c r="Q6" s="35">
        <f t="shared" si="3"/>
        <v>3150</v>
      </c>
      <c r="R6" s="35">
        <f t="shared" si="3"/>
        <v>2744</v>
      </c>
      <c r="S6" s="35">
        <f t="shared" si="3"/>
        <v>294.23</v>
      </c>
      <c r="T6" s="35">
        <f t="shared" si="3"/>
        <v>9.33</v>
      </c>
      <c r="U6" s="35">
        <f t="shared" si="3"/>
        <v>961</v>
      </c>
      <c r="V6" s="35">
        <f t="shared" si="3"/>
        <v>2.67</v>
      </c>
      <c r="W6" s="35">
        <f t="shared" si="3"/>
        <v>359.93</v>
      </c>
      <c r="X6" s="36">
        <f>IF(X7="",NA(),X7)</f>
        <v>84.09</v>
      </c>
      <c r="Y6" s="36">
        <f t="shared" ref="Y6:AG6" si="4">IF(Y7="",NA(),Y7)</f>
        <v>70.790000000000006</v>
      </c>
      <c r="Z6" s="36">
        <f t="shared" si="4"/>
        <v>91.28</v>
      </c>
      <c r="AA6" s="36">
        <f t="shared" si="4"/>
        <v>99.27</v>
      </c>
      <c r="AB6" s="36">
        <f t="shared" si="4"/>
        <v>77.25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1124.1099999999999</v>
      </c>
      <c r="BF6" s="36">
        <f t="shared" ref="BF6:BN6" si="7">IF(BF7="",NA(),BF7)</f>
        <v>970.56</v>
      </c>
      <c r="BG6" s="36">
        <f t="shared" si="7"/>
        <v>1039.4000000000001</v>
      </c>
      <c r="BH6" s="36">
        <f t="shared" si="7"/>
        <v>1759.59</v>
      </c>
      <c r="BI6" s="36">
        <f t="shared" si="7"/>
        <v>2064.0700000000002</v>
      </c>
      <c r="BJ6" s="36">
        <f t="shared" si="7"/>
        <v>1486.62</v>
      </c>
      <c r="BK6" s="36">
        <f t="shared" si="7"/>
        <v>1510.14</v>
      </c>
      <c r="BL6" s="36">
        <f t="shared" si="7"/>
        <v>1595.62</v>
      </c>
      <c r="BM6" s="36">
        <f t="shared" si="7"/>
        <v>1302.33</v>
      </c>
      <c r="BN6" s="36">
        <f t="shared" si="7"/>
        <v>1274.21</v>
      </c>
      <c r="BO6" s="35" t="str">
        <f>IF(BO7="","",IF(BO7="-","【-】","【"&amp;SUBSTITUTE(TEXT(BO7,"#,##0.00"),"-","△")&amp;"】"))</f>
        <v>【1,074.14】</v>
      </c>
      <c r="BP6" s="36">
        <f>IF(BP7="",NA(),BP7)</f>
        <v>64.42</v>
      </c>
      <c r="BQ6" s="36">
        <f t="shared" ref="BQ6:BY6" si="8">IF(BQ7="",NA(),BQ7)</f>
        <v>58</v>
      </c>
      <c r="BR6" s="36">
        <f t="shared" si="8"/>
        <v>60.15</v>
      </c>
      <c r="BS6" s="36">
        <f t="shared" si="8"/>
        <v>89.79</v>
      </c>
      <c r="BT6" s="36">
        <f t="shared" si="8"/>
        <v>37.270000000000003</v>
      </c>
      <c r="BU6" s="36">
        <f t="shared" si="8"/>
        <v>24.39</v>
      </c>
      <c r="BV6" s="36">
        <f t="shared" si="8"/>
        <v>22.67</v>
      </c>
      <c r="BW6" s="36">
        <f t="shared" si="8"/>
        <v>37.92</v>
      </c>
      <c r="BX6" s="36">
        <f t="shared" si="8"/>
        <v>40.89</v>
      </c>
      <c r="BY6" s="36">
        <f t="shared" si="8"/>
        <v>41.25</v>
      </c>
      <c r="BZ6" s="35" t="str">
        <f>IF(BZ7="","",IF(BZ7="-","【-】","【"&amp;SUBSTITUTE(TEXT(BZ7,"#,##0.00"),"-","△")&amp;"】"))</f>
        <v>【54.36】</v>
      </c>
      <c r="CA6" s="36">
        <f>IF(CA7="",NA(),CA7)</f>
        <v>291.42</v>
      </c>
      <c r="CB6" s="36">
        <f t="shared" ref="CB6:CJ6" si="9">IF(CB7="",NA(),CB7)</f>
        <v>322.97000000000003</v>
      </c>
      <c r="CC6" s="36">
        <f t="shared" si="9"/>
        <v>313.17</v>
      </c>
      <c r="CD6" s="36">
        <f t="shared" si="9"/>
        <v>211.19</v>
      </c>
      <c r="CE6" s="36">
        <f t="shared" si="9"/>
        <v>508.18</v>
      </c>
      <c r="CF6" s="36">
        <f t="shared" si="9"/>
        <v>734.18</v>
      </c>
      <c r="CG6" s="36">
        <f t="shared" si="9"/>
        <v>789.62</v>
      </c>
      <c r="CH6" s="36">
        <f t="shared" si="9"/>
        <v>423.18</v>
      </c>
      <c r="CI6" s="36">
        <f t="shared" si="9"/>
        <v>383.2</v>
      </c>
      <c r="CJ6" s="36">
        <f t="shared" si="9"/>
        <v>383.25</v>
      </c>
      <c r="CK6" s="35" t="str">
        <f>IF(CK7="","",IF(CK7="-","【-】","【"&amp;SUBSTITUTE(TEXT(CK7,"#,##0.00"),"-","△")&amp;"】"))</f>
        <v>【296.40】</v>
      </c>
      <c r="CL6" s="36">
        <f>IF(CL7="",NA(),CL7)</f>
        <v>76.56</v>
      </c>
      <c r="CM6" s="36">
        <f t="shared" ref="CM6:CU6" si="10">IF(CM7="",NA(),CM7)</f>
        <v>80.31</v>
      </c>
      <c r="CN6" s="36">
        <f t="shared" si="10"/>
        <v>80.77</v>
      </c>
      <c r="CO6" s="36">
        <f t="shared" si="10"/>
        <v>76.12</v>
      </c>
      <c r="CP6" s="36">
        <f t="shared" si="10"/>
        <v>68.17</v>
      </c>
      <c r="CQ6" s="36">
        <f t="shared" si="10"/>
        <v>48.36</v>
      </c>
      <c r="CR6" s="36">
        <f t="shared" si="10"/>
        <v>48.7</v>
      </c>
      <c r="CS6" s="36">
        <f t="shared" si="10"/>
        <v>46.9</v>
      </c>
      <c r="CT6" s="36">
        <f t="shared" si="10"/>
        <v>47.95</v>
      </c>
      <c r="CU6" s="36">
        <f t="shared" si="10"/>
        <v>48.26</v>
      </c>
      <c r="CV6" s="35" t="str">
        <f>IF(CV7="","",IF(CV7="-","【-】","【"&amp;SUBSTITUTE(TEXT(CV7,"#,##0.00"),"-","△")&amp;"】"))</f>
        <v>【55.95】</v>
      </c>
      <c r="CW6" s="36">
        <f>IF(CW7="",NA(),CW7)</f>
        <v>80.760000000000005</v>
      </c>
      <c r="CX6" s="36">
        <f t="shared" ref="CX6:DF6" si="11">IF(CX7="",NA(),CX7)</f>
        <v>77.33</v>
      </c>
      <c r="CY6" s="36">
        <f t="shared" si="11"/>
        <v>74.64</v>
      </c>
      <c r="CZ6" s="36">
        <f t="shared" si="11"/>
        <v>77</v>
      </c>
      <c r="DA6" s="36">
        <f t="shared" si="11"/>
        <v>76.849999999999994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0.36</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304247</v>
      </c>
      <c r="D7" s="38">
        <v>47</v>
      </c>
      <c r="E7" s="38">
        <v>1</v>
      </c>
      <c r="F7" s="38">
        <v>0</v>
      </c>
      <c r="G7" s="38">
        <v>0</v>
      </c>
      <c r="H7" s="38" t="s">
        <v>97</v>
      </c>
      <c r="I7" s="38" t="s">
        <v>98</v>
      </c>
      <c r="J7" s="38" t="s">
        <v>99</v>
      </c>
      <c r="K7" s="38" t="s">
        <v>100</v>
      </c>
      <c r="L7" s="38" t="s">
        <v>101</v>
      </c>
      <c r="M7" s="38" t="s">
        <v>102</v>
      </c>
      <c r="N7" s="39" t="s">
        <v>103</v>
      </c>
      <c r="O7" s="39" t="s">
        <v>104</v>
      </c>
      <c r="P7" s="39">
        <v>36.01</v>
      </c>
      <c r="Q7" s="39">
        <v>3150</v>
      </c>
      <c r="R7" s="39">
        <v>2744</v>
      </c>
      <c r="S7" s="39">
        <v>294.23</v>
      </c>
      <c r="T7" s="39">
        <v>9.33</v>
      </c>
      <c r="U7" s="39">
        <v>961</v>
      </c>
      <c r="V7" s="39">
        <v>2.67</v>
      </c>
      <c r="W7" s="39">
        <v>359.93</v>
      </c>
      <c r="X7" s="39">
        <v>84.09</v>
      </c>
      <c r="Y7" s="39">
        <v>70.790000000000006</v>
      </c>
      <c r="Z7" s="39">
        <v>91.28</v>
      </c>
      <c r="AA7" s="39">
        <v>99.27</v>
      </c>
      <c r="AB7" s="39">
        <v>77.25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1124.1099999999999</v>
      </c>
      <c r="BF7" s="39">
        <v>970.56</v>
      </c>
      <c r="BG7" s="39">
        <v>1039.4000000000001</v>
      </c>
      <c r="BH7" s="39">
        <v>1759.59</v>
      </c>
      <c r="BI7" s="39">
        <v>2064.0700000000002</v>
      </c>
      <c r="BJ7" s="39">
        <v>1486.62</v>
      </c>
      <c r="BK7" s="39">
        <v>1510.14</v>
      </c>
      <c r="BL7" s="39">
        <v>1595.62</v>
      </c>
      <c r="BM7" s="39">
        <v>1302.33</v>
      </c>
      <c r="BN7" s="39">
        <v>1274.21</v>
      </c>
      <c r="BO7" s="39">
        <v>1074.1400000000001</v>
      </c>
      <c r="BP7" s="39">
        <v>64.42</v>
      </c>
      <c r="BQ7" s="39">
        <v>58</v>
      </c>
      <c r="BR7" s="39">
        <v>60.15</v>
      </c>
      <c r="BS7" s="39">
        <v>89.79</v>
      </c>
      <c r="BT7" s="39">
        <v>37.270000000000003</v>
      </c>
      <c r="BU7" s="39">
        <v>24.39</v>
      </c>
      <c r="BV7" s="39">
        <v>22.67</v>
      </c>
      <c r="BW7" s="39">
        <v>37.92</v>
      </c>
      <c r="BX7" s="39">
        <v>40.89</v>
      </c>
      <c r="BY7" s="39">
        <v>41.25</v>
      </c>
      <c r="BZ7" s="39">
        <v>54.36</v>
      </c>
      <c r="CA7" s="39">
        <v>291.42</v>
      </c>
      <c r="CB7" s="39">
        <v>322.97000000000003</v>
      </c>
      <c r="CC7" s="39">
        <v>313.17</v>
      </c>
      <c r="CD7" s="39">
        <v>211.19</v>
      </c>
      <c r="CE7" s="39">
        <v>508.18</v>
      </c>
      <c r="CF7" s="39">
        <v>734.18</v>
      </c>
      <c r="CG7" s="39">
        <v>789.62</v>
      </c>
      <c r="CH7" s="39">
        <v>423.18</v>
      </c>
      <c r="CI7" s="39">
        <v>383.2</v>
      </c>
      <c r="CJ7" s="39">
        <v>383.25</v>
      </c>
      <c r="CK7" s="39">
        <v>296.39999999999998</v>
      </c>
      <c r="CL7" s="39">
        <v>76.56</v>
      </c>
      <c r="CM7" s="39">
        <v>80.31</v>
      </c>
      <c r="CN7" s="39">
        <v>80.77</v>
      </c>
      <c r="CO7" s="39">
        <v>76.12</v>
      </c>
      <c r="CP7" s="39">
        <v>68.17</v>
      </c>
      <c r="CQ7" s="39">
        <v>48.36</v>
      </c>
      <c r="CR7" s="39">
        <v>48.7</v>
      </c>
      <c r="CS7" s="39">
        <v>46.9</v>
      </c>
      <c r="CT7" s="39">
        <v>47.95</v>
      </c>
      <c r="CU7" s="39">
        <v>48.26</v>
      </c>
      <c r="CV7" s="39">
        <v>55.95</v>
      </c>
      <c r="CW7" s="39">
        <v>80.760000000000005</v>
      </c>
      <c r="CX7" s="39">
        <v>77.33</v>
      </c>
      <c r="CY7" s="39">
        <v>74.64</v>
      </c>
      <c r="CZ7" s="39">
        <v>77</v>
      </c>
      <c r="DA7" s="39">
        <v>76.849999999999994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0.36</v>
      </c>
      <c r="EE7" s="39">
        <v>0</v>
      </c>
      <c r="EF7" s="39">
        <v>0</v>
      </c>
      <c r="EG7" s="39">
        <v>0</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L190219</cp:lastModifiedBy>
  <cp:lastPrinted>2020-02-05T01:49:51Z</cp:lastPrinted>
  <dcterms:created xsi:type="dcterms:W3CDTF">2019-12-05T04:38:36Z</dcterms:created>
  <dcterms:modified xsi:type="dcterms:W3CDTF">2020-02-05T01:59:52Z</dcterms:modified>
  <cp:category/>
</cp:coreProperties>
</file>