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yanagihara\Desktop\R2.1作成 H30経営比較分析表\23白浜町\提出分\"/>
    </mc:Choice>
  </mc:AlternateContent>
  <workbookProtection workbookAlgorithmName="SHA-512" workbookHashValue="gThfb5dsSFKgnHs3eKiiHApDwGXbtedilt0DdZpnn4pfLk9haLRf5Ln28hoq23HBPSO9+wDSze09kjMgyJIUbg==" workbookSaltValue="BzfwYs99qjifnXB8QUDE2w=="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<sst xmlns="http://schemas.openxmlformats.org/spreadsheetml/2006/main" count="220" uniqueCount="108">
  <si>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</si>
  <si>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</si>
  <si>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</si>
  <si>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</si>
  <si>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</si>
  <si>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</si>
  <si>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</si>
  <si>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</si>
  <si>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</si>
  <si>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</si>
  <si>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</si>
  <si>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</si>
  <si>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</si>
  <si>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</si>
  <si>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</si>
  <si>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</si>
  <si>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</si>
  <si>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</si>
  <si>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</si>
  <si>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</si>
  <si>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</si>
  <si>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</si>
  <si>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</si>
  <si>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</si>
  <si>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</si>
  <si>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</si>
  <si>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</si>
  <si>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</si>
  <si>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</si>
  <si>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</si>
  <si>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</si>
  <si>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</si>
  <si>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</si>
  <si>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</si>
  <si>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</si>
  <si>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</si>
  <si>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</si>
  <si>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</si>
  <si>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</si>
  <si>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</si>
  <si>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</si>
  <si>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</si>
  <si>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</si>
  <si>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</si>
  <si>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</si>
  <si>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</si>
  <si>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</si>
  <si>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</si>
  <si>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</si>
  <si>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</si>
  <si>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</si>
  <si>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</si>
  <si>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</si>
  <si>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</si>
  <si>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</si>
  <si>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</si>
  <si>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</si>
  <si>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</si>
  <si>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</si>
  <si>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</si>
  <si>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</si>
  <si>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</si>
  <si>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</si>
  <si>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</si>
  <si>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</si>
  <si>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</si>
  <si>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</si>
  <si>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</si>
  <si>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</si>
  <si>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</si>
  <si>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</si>
  <si>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</si>
  <si>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</si>
  <si>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</si>
  <si>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</si>
  <si>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</si>
  <si>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</si>
  <si>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</si>
  <si>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</si>
  <si>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</si>
  <si>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</si>
  <si>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</si>
  <si>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</si>
  <si>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</si>
  <si>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</si>
  <si>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</si>
  <si>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</si>
  <si>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</si>
  <si>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</si>
  <si>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</si>
  <si>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</si>
  <si>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</si>
  <si>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</si>
  <si>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白浜町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</si>
  <si>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</si>
  <si>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</si>
  <si>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</si>
  <si>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</si>
  <si>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</si>
  <si>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</si>
  <si>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</si>
  <si>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</si>
  <si>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</si>
  <si>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</si>
  <si>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</si>
  <si>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単年度収支が黒字で、100%以上の数値となっており、経営の健全性は保たれているが、今後、老朽化施設、管路等の更新費用の増加が予想される。
③流動比率
減少傾向であるものの100%を超え、類似団体の平均値を上回っていることから短期的な債務に対する支払い能力は確保できている。
④企業債残高対給水収益比率
平成29、30年度と借入があったので数値が上昇しているが、類似団体平均値より低い水準で推移している。老朽化等による施設、管路の更新が控えており今後も上昇すると予想される。
⑤料金回収率
類似団体平均値が減少しているが、前年度と同水準を維持できている。
⑥給水原価
類似団体平均値と比較して低い水準を維持している。
⑦施設利用率
類似団体平均値と比較して低水準で推移しているため施設更新時には見直しが必要と思われる。
⑧有収率
昨年度より若干減少し、また類似団体の平均値も下回っている。引続き漏水調査の実施、老朽管の更新等により有収率の向上に努めなければならない。</t>
    <rPh sb="34" eb="36">
      <t>ケイエイ</t>
    </rPh>
    <rPh sb="37" eb="40">
      <t>ケンゼンセイ</t>
    </rPh>
    <rPh sb="41" eb="42">
      <t>タモ</t>
    </rPh>
    <rPh sb="49" eb="51">
      <t>コンゴ</t>
    </rPh>
    <rPh sb="52" eb="55">
      <t>ロウキュウカ</t>
    </rPh>
    <rPh sb="55" eb="57">
      <t>シセツ</t>
    </rPh>
    <rPh sb="58" eb="60">
      <t>カンロ</t>
    </rPh>
    <rPh sb="60" eb="61">
      <t>トウ</t>
    </rPh>
    <rPh sb="62" eb="64">
      <t>コウシン</t>
    </rPh>
    <rPh sb="64" eb="66">
      <t>ヒヨウ</t>
    </rPh>
    <rPh sb="67" eb="69">
      <t>ゾウカ</t>
    </rPh>
    <rPh sb="70" eb="72">
      <t>ヨソウ</t>
    </rPh>
    <rPh sb="209" eb="212">
      <t>ロウキュウカ</t>
    </rPh>
    <rPh sb="212" eb="213">
      <t>トウ</t>
    </rPh>
    <rPh sb="216" eb="218">
      <t>シセツ</t>
    </rPh>
    <rPh sb="219" eb="221">
      <t>カンロ</t>
    </rPh>
    <rPh sb="222" eb="224">
      <t>コウシン</t>
    </rPh>
    <rPh sb="225" eb="226">
      <t>ヒカ</t>
    </rPh>
    <rPh sb="230" eb="232">
      <t>コンゴ</t>
    </rPh>
    <rPh sb="233" eb="235">
      <t>ジョウショウ</t>
    </rPh>
    <rPh sb="238" eb="240">
      <t>ヨソウ</t>
    </rPh>
    <rPh sb="377" eb="379">
      <t>ジャッカン</t>
    </rPh>
    <rPh sb="379" eb="381">
      <t>ゲンショウ</t>
    </rPh>
    <phoneticPr fontId="4"/>
  </si>
  <si>
    <t xml:space="preserve">類似団体の平均値と比較しても、②管路経年化率が高く、③管路更新率が低くなっている。管路の老朽化に対して、更新が追いついていない現状を改善するために更新投資を増やす必要がある。
また、①有形固定資産減価償却率については、１施設更新により微減したが、その他の施設等に関しても管路と同様、順次更新投資が必要である。
</t>
    <rPh sb="16" eb="18">
      <t>カンロ</t>
    </rPh>
    <rPh sb="18" eb="21">
      <t>ケイネンカ</t>
    </rPh>
    <rPh sb="21" eb="22">
      <t>リツ</t>
    </rPh>
    <rPh sb="23" eb="24">
      <t>タカ</t>
    </rPh>
    <rPh sb="27" eb="29">
      <t>カンロ</t>
    </rPh>
    <rPh sb="31" eb="32">
      <t>リツ</t>
    </rPh>
    <rPh sb="33" eb="34">
      <t>ヒク</t>
    </rPh>
    <rPh sb="44" eb="47">
      <t>ロウキュウカ</t>
    </rPh>
    <rPh sb="48" eb="49">
      <t>タイ</t>
    </rPh>
    <rPh sb="55" eb="56">
      <t>オ</t>
    </rPh>
    <rPh sb="63" eb="65">
      <t>ゲンジョウ</t>
    </rPh>
    <rPh sb="66" eb="68">
      <t>カイゼン</t>
    </rPh>
    <rPh sb="73" eb="75">
      <t>コウシン</t>
    </rPh>
    <rPh sb="75" eb="77">
      <t>トウシ</t>
    </rPh>
    <rPh sb="78" eb="79">
      <t>フ</t>
    </rPh>
    <rPh sb="81" eb="83">
      <t>ヒツヨウ</t>
    </rPh>
    <rPh sb="110" eb="112">
      <t>シセツ</t>
    </rPh>
    <rPh sb="112" eb="114">
      <t>コウシン</t>
    </rPh>
    <rPh sb="118" eb="119">
      <t>ゲン</t>
    </rPh>
    <rPh sb="125" eb="126">
      <t>ホカ</t>
    </rPh>
    <rPh sb="127" eb="129">
      <t>シセツ</t>
    </rPh>
    <rPh sb="129" eb="130">
      <t>トウ</t>
    </rPh>
    <rPh sb="131" eb="132">
      <t>カン</t>
    </rPh>
    <rPh sb="135" eb="137">
      <t>カンロ</t>
    </rPh>
    <rPh sb="138" eb="140">
      <t>ドウヨウ</t>
    </rPh>
    <rPh sb="141" eb="143">
      <t>ジュンジ</t>
    </rPh>
    <rPh sb="145" eb="147">
      <t>トウシ</t>
    </rPh>
    <phoneticPr fontId="4"/>
  </si>
  <si>
    <t>現時点では経営の健全性は概ね確保できているが、給水人口の減少等による給水収益の減少、老朽化施設、管路等の更新による費用の増加など今後厳しい経営環境になることが予想される。
老朽化の状況からも大規模な施設、管路について、これまで以上に更新投資が必要である。
今後も経営の安定、健全性を保つために料金改定等を行い、長期的な財源を確保し経営基盤強化に努めたい。</t>
    <rPh sb="79" eb="81">
      <t>ヨソウ</t>
    </rPh>
    <rPh sb="86" eb="89">
      <t>ロウキュウカ</t>
    </rPh>
    <rPh sb="90" eb="92">
      <t>ジョウキョウ</t>
    </rPh>
    <rPh sb="95" eb="98">
      <t>ダイキボ</t>
    </rPh>
    <rPh sb="113" eb="115">
      <t>イジョウ</t>
    </rPh>
    <rPh sb="116" eb="118">
      <t>コウシン</t>
    </rPh>
    <rPh sb="118" eb="120">
      <t>トウシ</t>
    </rPh>
    <rPh sb="121" eb="123">
      <t>ヒツヨウ</t>
    </rPh>
    <rPh sb="146" eb="148">
      <t>リョウキン</t>
    </rPh>
    <rPh sb="148" eb="150">
      <t>カイテイ</t>
    </rPh>
    <rPh sb="150" eb="151">
      <t>トウ</t>
    </rPh>
    <rPh sb="152" eb="15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</si>
</sst>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c:v>
                </c:pt>
                <c:pt idx="1">
                  <c:v>0.53</c:v>
                </c:pt>
                <c:pt idx="2">
                  <c:v>0.28000000000000003</c:v>
                </c:pt>
                <c:pt idx="3">
                  <c:v>0.62</c:v>
                </c:pt>
                <c:pt idx="4">
                  <c:v>0.28999999999999998</c:v>
                </c:pt>
              </c:numCache>
            </c:numRef>
          </c:val>
          <c:extLst>
            <c:ext xmlns:c16="http://schemas.microsoft.com/office/drawing/2014/chart" uri="{C3380CC4-5D6E-409C-BE32-E72D297353CC}">
              <c16:uniqueId val="{00000000-1D22-46F5-82B8-F349FBF64B5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1D22-46F5-82B8-F349FBF64B5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49.65</c:v>
                </c:pt>
                <c:pt idx="1">
                  <c:v>47.33</c:v>
                </c:pt>
                <c:pt idx="2">
                  <c:v>47.57</c:v>
                </c:pt>
                <c:pt idx="3">
                  <c:v>47.83</c:v>
                </c:pt>
                <c:pt idx="4">
                  <c:v>48.83</c:v>
                </c:pt>
              </c:numCache>
            </c:numRef>
          </c:val>
          <c:extLst>
            <c:ext xmlns:c16="http://schemas.microsoft.com/office/drawing/2014/chart" uri="{C3380CC4-5D6E-409C-BE32-E72D297353CC}">
              <c16:uniqueId val="{00000000-F9E9-4D2E-B07F-078E021F304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F9E9-4D2E-B07F-078E021F304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80.53</c:v>
                </c:pt>
                <c:pt idx="1">
                  <c:v>84.87</c:v>
                </c:pt>
                <c:pt idx="2">
                  <c:v>81.28</c:v>
                </c:pt>
                <c:pt idx="3">
                  <c:v>81.89</c:v>
                </c:pt>
                <c:pt idx="4">
                  <c:v>81.48</c:v>
                </c:pt>
              </c:numCache>
            </c:numRef>
          </c:val>
          <c:extLst>
            <c:ext xmlns:c16="http://schemas.microsoft.com/office/drawing/2014/chart" uri="{C3380CC4-5D6E-409C-BE32-E72D297353CC}">
              <c16:uniqueId val="{00000000-3626-4A56-9532-5A059D38936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3626-4A56-9532-5A059D38936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113.9</c:v>
                </c:pt>
                <c:pt idx="1">
                  <c:v>113.61</c:v>
                </c:pt>
                <c:pt idx="2">
                  <c:v>111.44</c:v>
                </c:pt>
                <c:pt idx="3">
                  <c:v>110.15</c:v>
                </c:pt>
                <c:pt idx="4">
                  <c:v>111.46</c:v>
                </c:pt>
              </c:numCache>
            </c:numRef>
          </c:val>
          <c:extLst>
            <c:ext xmlns:c16="http://schemas.microsoft.com/office/drawing/2014/chart" uri="{C3380CC4-5D6E-409C-BE32-E72D297353CC}">
              <c16:uniqueId val="{00000000-9DAD-4738-A90F-A3CBA38F370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9DAD-4738-A90F-A3CBA38F370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51.27</c:v>
                </c:pt>
                <c:pt idx="1">
                  <c:v>53.02</c:v>
                </c:pt>
                <c:pt idx="2">
                  <c:v>54.69</c:v>
                </c:pt>
                <c:pt idx="3">
                  <c:v>56.39</c:v>
                </c:pt>
                <c:pt idx="4">
                  <c:v>53.59</c:v>
                </c:pt>
              </c:numCache>
            </c:numRef>
          </c:val>
          <c:extLst>
            <c:ext xmlns:c16="http://schemas.microsoft.com/office/drawing/2014/chart" uri="{C3380CC4-5D6E-409C-BE32-E72D297353CC}">
              <c16:uniqueId val="{00000000-1A5F-4BBD-9243-A78EE000E31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1A5F-4BBD-9243-A78EE000E31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18.12</c:v>
                </c:pt>
                <c:pt idx="1">
                  <c:v>30.95</c:v>
                </c:pt>
                <c:pt idx="2">
                  <c:v>30.94</c:v>
                </c:pt>
                <c:pt idx="3">
                  <c:v>31.66</c:v>
                </c:pt>
                <c:pt idx="4">
                  <c:v>35.909999999999997</c:v>
                </c:pt>
              </c:numCache>
            </c:numRef>
          </c:val>
          <c:extLst>
            <c:ext xmlns:c16="http://schemas.microsoft.com/office/drawing/2014/chart" uri="{C3380CC4-5D6E-409C-BE32-E72D297353CC}">
              <c16:uniqueId val="{00000000-C666-4874-96F3-0CADC7703A7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C666-4874-96F3-0CADC7703A7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39-4601-9404-7541C8A30FB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7E39-4601-9404-7541C8A30FB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1107.47</c:v>
                </c:pt>
                <c:pt idx="1">
                  <c:v>1046.27</c:v>
                </c:pt>
                <c:pt idx="2">
                  <c:v>968.99</c:v>
                </c:pt>
                <c:pt idx="3">
                  <c:v>960.29</c:v>
                </c:pt>
                <c:pt idx="4">
                  <c:v>852.23</c:v>
                </c:pt>
              </c:numCache>
            </c:numRef>
          </c:val>
          <c:extLst>
            <c:ext xmlns:c16="http://schemas.microsoft.com/office/drawing/2014/chart" uri="{C3380CC4-5D6E-409C-BE32-E72D297353CC}">
              <c16:uniqueId val="{00000000-E9C9-4F55-853B-6FA1F8DA6C0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E9C9-4F55-853B-6FA1F8DA6C0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255.33</c:v>
                </c:pt>
                <c:pt idx="1">
                  <c:v>232.82</c:v>
                </c:pt>
                <c:pt idx="2">
                  <c:v>218.97</c:v>
                </c:pt>
                <c:pt idx="3">
                  <c:v>244.73</c:v>
                </c:pt>
                <c:pt idx="4">
                  <c:v>298.95999999999998</c:v>
                </c:pt>
              </c:numCache>
            </c:numRef>
          </c:val>
          <c:extLst>
            <c:ext xmlns:c16="http://schemas.microsoft.com/office/drawing/2014/chart" uri="{C3380CC4-5D6E-409C-BE32-E72D297353CC}">
              <c16:uniqueId val="{00000000-E9C2-4FA6-8DBA-604A52DD3A6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E9C2-4FA6-8DBA-604A52DD3A6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105.64</c:v>
                </c:pt>
                <c:pt idx="1">
                  <c:v>106.21</c:v>
                </c:pt>
                <c:pt idx="2">
                  <c:v>102.83</c:v>
                </c:pt>
                <c:pt idx="3">
                  <c:v>103.32</c:v>
                </c:pt>
                <c:pt idx="4">
                  <c:v>102.83</c:v>
                </c:pt>
              </c:numCache>
            </c:numRef>
          </c:val>
          <c:extLst>
            <c:ext xmlns:c16="http://schemas.microsoft.com/office/drawing/2014/chart" uri="{C3380CC4-5D6E-409C-BE32-E72D297353CC}">
              <c16:uniqueId val="{00000000-0D38-41BC-A8FC-A4CA1C801EA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0D38-41BC-A8FC-A4CA1C801EA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51.53</c:v>
                </c:pt>
                <c:pt idx="1">
                  <c:v>50.84</c:v>
                </c:pt>
                <c:pt idx="2">
                  <c:v>52.5</c:v>
                </c:pt>
                <c:pt idx="3">
                  <c:v>52.83</c:v>
                </c:pt>
                <c:pt idx="4">
                  <c:v>53.21</c:v>
                </c:pt>
              </c:numCache>
            </c:numRef>
          </c:val>
          <c:extLst>
            <c:ext xmlns:c16="http://schemas.microsoft.com/office/drawing/2014/chart" uri="{C3380CC4-5D6E-409C-BE32-E72D297353CC}">
              <c16:uniqueId val="{00000000-894E-44DC-B694-0A828240579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894E-44DC-B694-0A828240579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55" zoomScaleNormal="100" workbookViewId="0">
      <selection activeCell="CJ72" sqref="CJ7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和歌山県　白浜町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21624</v>
      </c>
      <c r="AM8" s="60"/>
      <c r="AN8" s="60"/>
      <c r="AO8" s="60"/>
      <c r="AP8" s="60"/>
      <c r="AQ8" s="60"/>
      <c r="AR8" s="60"/>
      <c r="AS8" s="60"/>
      <c r="AT8" s="51">
        <f>データ!$S$6</f>
        <v>200.98</v>
      </c>
      <c r="AU8" s="52"/>
      <c r="AV8" s="52"/>
      <c r="AW8" s="52"/>
      <c r="AX8" s="52"/>
      <c r="AY8" s="52"/>
      <c r="AZ8" s="52"/>
      <c r="BA8" s="52"/>
      <c r="BB8" s="53">
        <f>データ!$T$6</f>
        <v>107.59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74.61</v>
      </c>
      <c r="J10" s="52"/>
      <c r="K10" s="52"/>
      <c r="L10" s="52"/>
      <c r="M10" s="52"/>
      <c r="N10" s="52"/>
      <c r="O10" s="63"/>
      <c r="P10" s="53">
        <f>データ!$P$6</f>
        <v>94.68</v>
      </c>
      <c r="Q10" s="53"/>
      <c r="R10" s="53"/>
      <c r="S10" s="53"/>
      <c r="T10" s="53"/>
      <c r="U10" s="53"/>
      <c r="V10" s="53"/>
      <c r="W10" s="60">
        <f>データ!$Q$6</f>
        <v>1070</v>
      </c>
      <c r="X10" s="60"/>
      <c r="Y10" s="60"/>
      <c r="Z10" s="60"/>
      <c r="AA10" s="60"/>
      <c r="AB10" s="60"/>
      <c r="AC10" s="60"/>
      <c r="AD10" s="2"/>
      <c r="AE10" s="2"/>
      <c r="AF10" s="2"/>
      <c r="AG10" s="2"/>
      <c r="AH10" s="4"/>
      <c r="AI10" s="4"/>
      <c r="AJ10" s="4"/>
      <c r="AK10" s="4"/>
      <c r="AL10" s="60">
        <f>データ!$U$6</f>
        <v>20306</v>
      </c>
      <c r="AM10" s="60"/>
      <c r="AN10" s="60"/>
      <c r="AO10" s="60"/>
      <c r="AP10" s="60"/>
      <c r="AQ10" s="60"/>
      <c r="AR10" s="60"/>
      <c r="AS10" s="60"/>
      <c r="AT10" s="51">
        <f>データ!$V$6</f>
        <v>41.95</v>
      </c>
      <c r="AU10" s="52"/>
      <c r="AV10" s="52"/>
      <c r="AW10" s="52"/>
      <c r="AX10" s="52"/>
      <c r="AY10" s="52"/>
      <c r="AZ10" s="52"/>
      <c r="BA10" s="52"/>
      <c r="BB10" s="53">
        <f>データ!$W$6</f>
        <v>484.05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hh0tm+3qQXQENBmO7Wm2i1RkI0O3KhLawHWel/WxwlkiqVAyKdE6IPLZUsFnxzApHocCUxP5zJrOP46pFhgUw==" saltValue="rbk42N+gJ886GxRlUhG0v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304018</v>
      </c>
      <c r="D6" s="34">
        <f t="shared" si="3"/>
        <v>46</v>
      </c>
      <c r="E6" s="34">
        <f t="shared" si="3"/>
        <v>1</v>
      </c>
      <c r="F6" s="34">
        <f t="shared" si="3"/>
        <v>0</v>
      </c>
      <c r="G6" s="34">
        <f t="shared" si="3"/>
        <v>1</v>
      </c>
      <c r="H6" s="34" t="str">
        <f t="shared" si="3"/>
        <v>和歌山県　白浜町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74.61</v>
      </c>
      <c r="P6" s="35">
        <f t="shared" si="3"/>
        <v>94.68</v>
      </c>
      <c r="Q6" s="35">
        <f t="shared" si="3"/>
        <v>1070</v>
      </c>
      <c r="R6" s="35">
        <f t="shared" si="3"/>
        <v>21624</v>
      </c>
      <c r="S6" s="35">
        <f t="shared" si="3"/>
        <v>200.98</v>
      </c>
      <c r="T6" s="35">
        <f t="shared" si="3"/>
        <v>107.59</v>
      </c>
      <c r="U6" s="35">
        <f t="shared" si="3"/>
        <v>20306</v>
      </c>
      <c r="V6" s="35">
        <f t="shared" si="3"/>
        <v>41.95</v>
      </c>
      <c r="W6" s="35">
        <f t="shared" si="3"/>
        <v>484.05</v>
      </c>
      <c r="X6" s="36">
        <f>IF(X7="",NA(),X7)</f>
        <v>113.9</v>
      </c>
      <c r="Y6" s="36">
        <f t="shared" ref="Y6:AG6" si="4">IF(Y7="",NA(),Y7)</f>
        <v>113.61</v>
      </c>
      <c r="Z6" s="36">
        <f t="shared" si="4"/>
        <v>111.44</v>
      </c>
      <c r="AA6" s="36">
        <f t="shared" si="4"/>
        <v>110.15</v>
      </c>
      <c r="AB6" s="36">
        <f t="shared" si="4"/>
        <v>111.46</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1107.47</v>
      </c>
      <c r="AU6" s="36">
        <f t="shared" ref="AU6:BC6" si="6">IF(AU7="",NA(),AU7)</f>
        <v>1046.27</v>
      </c>
      <c r="AV6" s="36">
        <f t="shared" si="6"/>
        <v>968.99</v>
      </c>
      <c r="AW6" s="36">
        <f t="shared" si="6"/>
        <v>960.29</v>
      </c>
      <c r="AX6" s="36">
        <f t="shared" si="6"/>
        <v>852.23</v>
      </c>
      <c r="AY6" s="36">
        <f t="shared" si="6"/>
        <v>381.53</v>
      </c>
      <c r="AZ6" s="36">
        <f t="shared" si="6"/>
        <v>391.54</v>
      </c>
      <c r="BA6" s="36">
        <f t="shared" si="6"/>
        <v>384.34</v>
      </c>
      <c r="BB6" s="36">
        <f t="shared" si="6"/>
        <v>359.47</v>
      </c>
      <c r="BC6" s="36">
        <f t="shared" si="6"/>
        <v>369.69</v>
      </c>
      <c r="BD6" s="35" t="str">
        <f>IF(BD7="","",IF(BD7="-","【-】","【"&amp;SUBSTITUTE(TEXT(BD7,"#,##0.00"),"-","△")&amp;"】"))</f>
        <v>【261.93】</v>
      </c>
      <c r="BE6" s="36">
        <f>IF(BE7="",NA(),BE7)</f>
        <v>255.33</v>
      </c>
      <c r="BF6" s="36">
        <f t="shared" ref="BF6:BN6" si="7">IF(BF7="",NA(),BF7)</f>
        <v>232.82</v>
      </c>
      <c r="BG6" s="36">
        <f t="shared" si="7"/>
        <v>218.97</v>
      </c>
      <c r="BH6" s="36">
        <f t="shared" si="7"/>
        <v>244.73</v>
      </c>
      <c r="BI6" s="36">
        <f t="shared" si="7"/>
        <v>298.95999999999998</v>
      </c>
      <c r="BJ6" s="36">
        <f t="shared" si="7"/>
        <v>393.27</v>
      </c>
      <c r="BK6" s="36">
        <f t="shared" si="7"/>
        <v>386.97</v>
      </c>
      <c r="BL6" s="36">
        <f t="shared" si="7"/>
        <v>380.58</v>
      </c>
      <c r="BM6" s="36">
        <f t="shared" si="7"/>
        <v>401.79</v>
      </c>
      <c r="BN6" s="36">
        <f t="shared" si="7"/>
        <v>402.99</v>
      </c>
      <c r="BO6" s="35" t="str">
        <f>IF(BO7="","",IF(BO7="-","【-】","【"&amp;SUBSTITUTE(TEXT(BO7,"#,##0.00"),"-","△")&amp;"】"))</f>
        <v>【270.46】</v>
      </c>
      <c r="BP6" s="36">
        <f>IF(BP7="",NA(),BP7)</f>
        <v>105.64</v>
      </c>
      <c r="BQ6" s="36">
        <f t="shared" ref="BQ6:BY6" si="8">IF(BQ7="",NA(),BQ7)</f>
        <v>106.21</v>
      </c>
      <c r="BR6" s="36">
        <f t="shared" si="8"/>
        <v>102.83</v>
      </c>
      <c r="BS6" s="36">
        <f t="shared" si="8"/>
        <v>103.32</v>
      </c>
      <c r="BT6" s="36">
        <f t="shared" si="8"/>
        <v>102.83</v>
      </c>
      <c r="BU6" s="36">
        <f t="shared" si="8"/>
        <v>100.47</v>
      </c>
      <c r="BV6" s="36">
        <f t="shared" si="8"/>
        <v>101.72</v>
      </c>
      <c r="BW6" s="36">
        <f t="shared" si="8"/>
        <v>102.38</v>
      </c>
      <c r="BX6" s="36">
        <f t="shared" si="8"/>
        <v>100.12</v>
      </c>
      <c r="BY6" s="36">
        <f t="shared" si="8"/>
        <v>98.66</v>
      </c>
      <c r="BZ6" s="35" t="str">
        <f>IF(BZ7="","",IF(BZ7="-","【-】","【"&amp;SUBSTITUTE(TEXT(BZ7,"#,##0.00"),"-","△")&amp;"】"))</f>
        <v>【103.91】</v>
      </c>
      <c r="CA6" s="36">
        <f>IF(CA7="",NA(),CA7)</f>
        <v>51.53</v>
      </c>
      <c r="CB6" s="36">
        <f t="shared" ref="CB6:CJ6" si="9">IF(CB7="",NA(),CB7)</f>
        <v>50.84</v>
      </c>
      <c r="CC6" s="36">
        <f t="shared" si="9"/>
        <v>52.5</v>
      </c>
      <c r="CD6" s="36">
        <f t="shared" si="9"/>
        <v>52.83</v>
      </c>
      <c r="CE6" s="36">
        <f t="shared" si="9"/>
        <v>53.21</v>
      </c>
      <c r="CF6" s="36">
        <f t="shared" si="9"/>
        <v>169.82</v>
      </c>
      <c r="CG6" s="36">
        <f t="shared" si="9"/>
        <v>168.2</v>
      </c>
      <c r="CH6" s="36">
        <f t="shared" si="9"/>
        <v>168.67</v>
      </c>
      <c r="CI6" s="36">
        <f t="shared" si="9"/>
        <v>174.97</v>
      </c>
      <c r="CJ6" s="36">
        <f t="shared" si="9"/>
        <v>178.59</v>
      </c>
      <c r="CK6" s="35" t="str">
        <f>IF(CK7="","",IF(CK7="-","【-】","【"&amp;SUBSTITUTE(TEXT(CK7,"#,##0.00"),"-","△")&amp;"】"))</f>
        <v>【167.11】</v>
      </c>
      <c r="CL6" s="36">
        <f>IF(CL7="",NA(),CL7)</f>
        <v>49.65</v>
      </c>
      <c r="CM6" s="36">
        <f t="shared" ref="CM6:CU6" si="10">IF(CM7="",NA(),CM7)</f>
        <v>47.33</v>
      </c>
      <c r="CN6" s="36">
        <f t="shared" si="10"/>
        <v>47.57</v>
      </c>
      <c r="CO6" s="36">
        <f t="shared" si="10"/>
        <v>47.83</v>
      </c>
      <c r="CP6" s="36">
        <f t="shared" si="10"/>
        <v>48.83</v>
      </c>
      <c r="CQ6" s="36">
        <f t="shared" si="10"/>
        <v>55.13</v>
      </c>
      <c r="CR6" s="36">
        <f t="shared" si="10"/>
        <v>54.77</v>
      </c>
      <c r="CS6" s="36">
        <f t="shared" si="10"/>
        <v>54.92</v>
      </c>
      <c r="CT6" s="36">
        <f t="shared" si="10"/>
        <v>55.63</v>
      </c>
      <c r="CU6" s="36">
        <f t="shared" si="10"/>
        <v>55.03</v>
      </c>
      <c r="CV6" s="35" t="str">
        <f>IF(CV7="","",IF(CV7="-","【-】","【"&amp;SUBSTITUTE(TEXT(CV7,"#,##0.00"),"-","△")&amp;"】"))</f>
        <v>【60.27】</v>
      </c>
      <c r="CW6" s="36">
        <f>IF(CW7="",NA(),CW7)</f>
        <v>80.53</v>
      </c>
      <c r="CX6" s="36">
        <f t="shared" ref="CX6:DF6" si="11">IF(CX7="",NA(),CX7)</f>
        <v>84.87</v>
      </c>
      <c r="CY6" s="36">
        <f t="shared" si="11"/>
        <v>81.28</v>
      </c>
      <c r="CZ6" s="36">
        <f t="shared" si="11"/>
        <v>81.89</v>
      </c>
      <c r="DA6" s="36">
        <f t="shared" si="11"/>
        <v>81.48</v>
      </c>
      <c r="DB6" s="36">
        <f t="shared" si="11"/>
        <v>83</v>
      </c>
      <c r="DC6" s="36">
        <f t="shared" si="11"/>
        <v>82.89</v>
      </c>
      <c r="DD6" s="36">
        <f t="shared" si="11"/>
        <v>82.66</v>
      </c>
      <c r="DE6" s="36">
        <f t="shared" si="11"/>
        <v>82.04</v>
      </c>
      <c r="DF6" s="36">
        <f t="shared" si="11"/>
        <v>81.900000000000006</v>
      </c>
      <c r="DG6" s="35" t="str">
        <f>IF(DG7="","",IF(DG7="-","【-】","【"&amp;SUBSTITUTE(TEXT(DG7,"#,##0.00"),"-","△")&amp;"】"))</f>
        <v>【89.92】</v>
      </c>
      <c r="DH6" s="36">
        <f>IF(DH7="",NA(),DH7)</f>
        <v>51.27</v>
      </c>
      <c r="DI6" s="36">
        <f t="shared" ref="DI6:DQ6" si="12">IF(DI7="",NA(),DI7)</f>
        <v>53.02</v>
      </c>
      <c r="DJ6" s="36">
        <f t="shared" si="12"/>
        <v>54.69</v>
      </c>
      <c r="DK6" s="36">
        <f t="shared" si="12"/>
        <v>56.39</v>
      </c>
      <c r="DL6" s="36">
        <f t="shared" si="12"/>
        <v>53.59</v>
      </c>
      <c r="DM6" s="36">
        <f t="shared" si="12"/>
        <v>46.66</v>
      </c>
      <c r="DN6" s="36">
        <f t="shared" si="12"/>
        <v>47.46</v>
      </c>
      <c r="DO6" s="36">
        <f t="shared" si="12"/>
        <v>48.49</v>
      </c>
      <c r="DP6" s="36">
        <f t="shared" si="12"/>
        <v>48.05</v>
      </c>
      <c r="DQ6" s="36">
        <f t="shared" si="12"/>
        <v>48.87</v>
      </c>
      <c r="DR6" s="35" t="str">
        <f>IF(DR7="","",IF(DR7="-","【-】","【"&amp;SUBSTITUTE(TEXT(DR7,"#,##0.00"),"-","△")&amp;"】"))</f>
        <v>【48.85】</v>
      </c>
      <c r="DS6" s="36">
        <f>IF(DS7="",NA(),DS7)</f>
        <v>18.12</v>
      </c>
      <c r="DT6" s="36">
        <f t="shared" ref="DT6:EB6" si="13">IF(DT7="",NA(),DT7)</f>
        <v>30.95</v>
      </c>
      <c r="DU6" s="36">
        <f t="shared" si="13"/>
        <v>30.94</v>
      </c>
      <c r="DV6" s="36">
        <f t="shared" si="13"/>
        <v>31.66</v>
      </c>
      <c r="DW6" s="36">
        <f t="shared" si="13"/>
        <v>35.909999999999997</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0.2</v>
      </c>
      <c r="EE6" s="36">
        <f t="shared" ref="EE6:EM6" si="14">IF(EE7="",NA(),EE7)</f>
        <v>0.53</v>
      </c>
      <c r="EF6" s="36">
        <f t="shared" si="14"/>
        <v>0.28000000000000003</v>
      </c>
      <c r="EG6" s="36">
        <f t="shared" si="14"/>
        <v>0.62</v>
      </c>
      <c r="EH6" s="36">
        <f t="shared" si="14"/>
        <v>0.28999999999999998</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2">
      <c r="A7" s="29"/>
      <c r="B7" s="38">
        <v>2018</v>
      </c>
      <c r="C7" s="38">
        <v>304018</v>
      </c>
      <c r="D7" s="38">
        <v>46</v>
      </c>
      <c r="E7" s="38">
        <v>1</v>
      </c>
      <c r="F7" s="38">
        <v>0</v>
      </c>
      <c r="G7" s="38">
        <v>1</v>
      </c>
      <c r="H7" s="38" t="s">
        <v>93</v>
      </c>
      <c r="I7" s="38" t="s">
        <v>94</v>
      </c>
      <c r="J7" s="38" t="s">
        <v>95</v>
      </c>
      <c r="K7" s="38" t="s">
        <v>96</v>
      </c>
      <c r="L7" s="38" t="s">
        <v>97</v>
      </c>
      <c r="M7" s="38" t="s">
        <v>98</v>
      </c>
      <c r="N7" s="39" t="s">
        <v>99</v>
      </c>
      <c r="O7" s="39">
        <v>74.61</v>
      </c>
      <c r="P7" s="39">
        <v>94.68</v>
      </c>
      <c r="Q7" s="39">
        <v>1070</v>
      </c>
      <c r="R7" s="39">
        <v>21624</v>
      </c>
      <c r="S7" s="39">
        <v>200.98</v>
      </c>
      <c r="T7" s="39">
        <v>107.59</v>
      </c>
      <c r="U7" s="39">
        <v>20306</v>
      </c>
      <c r="V7" s="39">
        <v>41.95</v>
      </c>
      <c r="W7" s="39">
        <v>484.05</v>
      </c>
      <c r="X7" s="39">
        <v>113.9</v>
      </c>
      <c r="Y7" s="39">
        <v>113.61</v>
      </c>
      <c r="Z7" s="39">
        <v>111.44</v>
      </c>
      <c r="AA7" s="39">
        <v>110.15</v>
      </c>
      <c r="AB7" s="39">
        <v>111.46</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1107.47</v>
      </c>
      <c r="AU7" s="39">
        <v>1046.27</v>
      </c>
      <c r="AV7" s="39">
        <v>968.99</v>
      </c>
      <c r="AW7" s="39">
        <v>960.29</v>
      </c>
      <c r="AX7" s="39">
        <v>852.23</v>
      </c>
      <c r="AY7" s="39">
        <v>381.53</v>
      </c>
      <c r="AZ7" s="39">
        <v>391.54</v>
      </c>
      <c r="BA7" s="39">
        <v>384.34</v>
      </c>
      <c r="BB7" s="39">
        <v>359.47</v>
      </c>
      <c r="BC7" s="39">
        <v>369.69</v>
      </c>
      <c r="BD7" s="39">
        <v>261.93</v>
      </c>
      <c r="BE7" s="39">
        <v>255.33</v>
      </c>
      <c r="BF7" s="39">
        <v>232.82</v>
      </c>
      <c r="BG7" s="39">
        <v>218.97</v>
      </c>
      <c r="BH7" s="39">
        <v>244.73</v>
      </c>
      <c r="BI7" s="39">
        <v>298.95999999999998</v>
      </c>
      <c r="BJ7" s="39">
        <v>393.27</v>
      </c>
      <c r="BK7" s="39">
        <v>386.97</v>
      </c>
      <c r="BL7" s="39">
        <v>380.58</v>
      </c>
      <c r="BM7" s="39">
        <v>401.79</v>
      </c>
      <c r="BN7" s="39">
        <v>402.99</v>
      </c>
      <c r="BO7" s="39">
        <v>270.45999999999998</v>
      </c>
      <c r="BP7" s="39">
        <v>105.64</v>
      </c>
      <c r="BQ7" s="39">
        <v>106.21</v>
      </c>
      <c r="BR7" s="39">
        <v>102.83</v>
      </c>
      <c r="BS7" s="39">
        <v>103.32</v>
      </c>
      <c r="BT7" s="39">
        <v>102.83</v>
      </c>
      <c r="BU7" s="39">
        <v>100.47</v>
      </c>
      <c r="BV7" s="39">
        <v>101.72</v>
      </c>
      <c r="BW7" s="39">
        <v>102.38</v>
      </c>
      <c r="BX7" s="39">
        <v>100.12</v>
      </c>
      <c r="BY7" s="39">
        <v>98.66</v>
      </c>
      <c r="BZ7" s="39">
        <v>103.91</v>
      </c>
      <c r="CA7" s="39">
        <v>51.53</v>
      </c>
      <c r="CB7" s="39">
        <v>50.84</v>
      </c>
      <c r="CC7" s="39">
        <v>52.5</v>
      </c>
      <c r="CD7" s="39">
        <v>52.83</v>
      </c>
      <c r="CE7" s="39">
        <v>53.21</v>
      </c>
      <c r="CF7" s="39">
        <v>169.82</v>
      </c>
      <c r="CG7" s="39">
        <v>168.2</v>
      </c>
      <c r="CH7" s="39">
        <v>168.67</v>
      </c>
      <c r="CI7" s="39">
        <v>174.97</v>
      </c>
      <c r="CJ7" s="39">
        <v>178.59</v>
      </c>
      <c r="CK7" s="39">
        <v>167.11</v>
      </c>
      <c r="CL7" s="39">
        <v>49.65</v>
      </c>
      <c r="CM7" s="39">
        <v>47.33</v>
      </c>
      <c r="CN7" s="39">
        <v>47.57</v>
      </c>
      <c r="CO7" s="39">
        <v>47.83</v>
      </c>
      <c r="CP7" s="39">
        <v>48.83</v>
      </c>
      <c r="CQ7" s="39">
        <v>55.13</v>
      </c>
      <c r="CR7" s="39">
        <v>54.77</v>
      </c>
      <c r="CS7" s="39">
        <v>54.92</v>
      </c>
      <c r="CT7" s="39">
        <v>55.63</v>
      </c>
      <c r="CU7" s="39">
        <v>55.03</v>
      </c>
      <c r="CV7" s="39">
        <v>60.27</v>
      </c>
      <c r="CW7" s="39">
        <v>80.53</v>
      </c>
      <c r="CX7" s="39">
        <v>84.87</v>
      </c>
      <c r="CY7" s="39">
        <v>81.28</v>
      </c>
      <c r="CZ7" s="39">
        <v>81.89</v>
      </c>
      <c r="DA7" s="39">
        <v>81.48</v>
      </c>
      <c r="DB7" s="39">
        <v>83</v>
      </c>
      <c r="DC7" s="39">
        <v>82.89</v>
      </c>
      <c r="DD7" s="39">
        <v>82.66</v>
      </c>
      <c r="DE7" s="39">
        <v>82.04</v>
      </c>
      <c r="DF7" s="39">
        <v>81.900000000000006</v>
      </c>
      <c r="DG7" s="39">
        <v>89.92</v>
      </c>
      <c r="DH7" s="39">
        <v>51.27</v>
      </c>
      <c r="DI7" s="39">
        <v>53.02</v>
      </c>
      <c r="DJ7" s="39">
        <v>54.69</v>
      </c>
      <c r="DK7" s="39">
        <v>56.39</v>
      </c>
      <c r="DL7" s="39">
        <v>53.59</v>
      </c>
      <c r="DM7" s="39">
        <v>46.66</v>
      </c>
      <c r="DN7" s="39">
        <v>47.46</v>
      </c>
      <c r="DO7" s="39">
        <v>48.49</v>
      </c>
      <c r="DP7" s="39">
        <v>48.05</v>
      </c>
      <c r="DQ7" s="39">
        <v>48.87</v>
      </c>
      <c r="DR7" s="39">
        <v>48.85</v>
      </c>
      <c r="DS7" s="39">
        <v>18.12</v>
      </c>
      <c r="DT7" s="39">
        <v>30.95</v>
      </c>
      <c r="DU7" s="39">
        <v>30.94</v>
      </c>
      <c r="DV7" s="39">
        <v>31.66</v>
      </c>
      <c r="DW7" s="39">
        <v>35.909999999999997</v>
      </c>
      <c r="DX7" s="39">
        <v>9.85</v>
      </c>
      <c r="DY7" s="39">
        <v>9.7100000000000009</v>
      </c>
      <c r="DZ7" s="39">
        <v>12.79</v>
      </c>
      <c r="EA7" s="39">
        <v>13.39</v>
      </c>
      <c r="EB7" s="39">
        <v>14.85</v>
      </c>
      <c r="EC7" s="39">
        <v>17.8</v>
      </c>
      <c r="ED7" s="39">
        <v>0.2</v>
      </c>
      <c r="EE7" s="39">
        <v>0.53</v>
      </c>
      <c r="EF7" s="39">
        <v>0.28000000000000003</v>
      </c>
      <c r="EG7" s="39">
        <v>0.62</v>
      </c>
      <c r="EH7" s="39">
        <v>0.28999999999999998</v>
      </c>
      <c r="EI7" s="39">
        <v>0.66</v>
      </c>
      <c r="EJ7" s="39">
        <v>0.99</v>
      </c>
      <c r="EK7" s="39">
        <v>0.71</v>
      </c>
      <c r="EL7" s="39">
        <v>0.54</v>
      </c>
      <c r="EM7" s="39">
        <v>0.5</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2020-01-16T05:14:51Z</cp:lastPrinted>
  <dcterms:created xsi:type="dcterms:W3CDTF">2019-12-05T04:23:42Z</dcterms:created>
  <dcterms:modified xsi:type="dcterms:W3CDTF">2020-01-16T05:17:09Z</dcterms:modified>
  <cp:category/>
</cp:coreProperties>
</file>