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71\Desktop\上下水道　楠山\経営比較分析(H30)\18日高町\"/>
    </mc:Choice>
  </mc:AlternateContent>
  <xr:revisionPtr revIDLastSave="0" documentId="13_ncr:1_{3CD288DC-DF6A-4BCE-ADEB-4C91E8864905}" xr6:coauthVersionLast="36" xr6:coauthVersionMax="36" xr10:uidLastSave="{00000000-0000-0000-0000-000000000000}"/>
  <workbookProtection workbookAlgorithmName="SHA-512" workbookHashValue="rRkPk0QrPtAjVGssKSnIEKBrhWJ7NvXjlWxTDfC9GBCMIpmM1+hWrO++D0mJwS1spoB6NQ92EG+2H+gW1DM2/g==" workbookSaltValue="7m3uGkW4erlXakDt+OetY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P10" i="4"/>
  <c r="I10" i="4"/>
  <c r="B10" i="4"/>
  <c r="AT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<sst xmlns="http://schemas.openxmlformats.org/spreadsheetml/2006/main" count="228" uniqueCount="113">
  <si>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</si>
  <si>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</si>
  <si>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</si>
  <si>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</si>
  <si>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</si>
  <si>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</si>
  <si>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</si>
  <si>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</si>
  <si>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</si>
  <si>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</si>
  <si>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</si>
  <si>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</si>
  <si>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</si>
  <si>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</si>
  <si>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</si>
  <si>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</si>
  <si>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</si>
  <si>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</si>
  <si>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</si>
  <si>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</si>
  <si>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</si>
  <si>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</si>
  <si>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</si>
  <si>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</si>
  <si>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</si>
  <si>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</si>
  <si>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</si>
  <si>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</si>
  <si>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</si>
  <si>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</si>
  <si>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</si>
  <si>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</si>
  <si>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</si>
  <si>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</si>
  <si>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</si>
  <si>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</si>
  <si>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</si>
  <si>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</si>
  <si>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</si>
  <si>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</si>
  <si>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</si>
  <si>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</si>
  <si>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</si>
  <si>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</si>
  <si>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</si>
  <si>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</si>
  <si>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</si>
  <si>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</si>
  <si>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</si>
  <si>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</si>
  <si>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</si>
  <si>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</si>
  <si>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</si>
  <si>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</si>
  <si>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</si>
  <si>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</si>
  <si>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</si>
  <si>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</si>
  <si>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</si>
  <si>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</si>
  <si>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</si>
  <si>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</si>
  <si>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</si>
  <si>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</si>
  <si>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</si>
  <si>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</si>
  <si>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</si>
  <si>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</si>
  <si>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</si>
  <si>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</si>
  <si>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</si>
  <si>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</si>
  <si>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</si>
  <si>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</si>
  <si>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</si>
  <si>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</si>
  <si>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</si>
  <si>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</si>
  <si>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</si>
  <si>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</si>
  <si>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</si>
  <si>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</si>
  <si>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</si>
  <si>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</si>
  <si>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</si>
  <si>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</si>
  <si>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</si>
  <si>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</si>
  <si>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</si>
  <si>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</si>
  <si>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</si>
  <si>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</si>
  <si>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</si>
  <si>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</si>
  <si>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</si>
  <si>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</si>
  <si>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</si>
  <si>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</si>
  <si>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</si>
  <si>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</si>
  <si>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</si>
  <si>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</si>
  <si>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</si>
  <si>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</si>
  <si>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</si>
  <si>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</si>
  <si>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</si>
  <si>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</si>
  <si>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</si>
  <si>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</si>
  <si>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汚水処理費に係る費用を使用料で賄えない状態が続いているのが実情である。大規模な老朽化が進んでいないものの、将来的には、維持費や更新費用等が増加することが見込まれることから、今後は財政計画を見直し、適正な使用料の収入の確保と汚水処理費等を削減することにより、健全な経営努力をしていく必要がある。</t>
    <phoneticPr fontId="4"/>
  </si>
  <si>
    <t xml:space="preserve">  供用開始から１６年が経過しており、大規模な老朽化が進んでいないものの、今後、維持費や更新費用等が増加することが予想されるため、機能診断を実施し保全計画を策定し、計画的に施設等の更新を実施していく必要がある。</t>
    <phoneticPr fontId="4"/>
  </si>
  <si>
    <t xml:space="preserve">  供用開始から１６年が経過し、グラフの推移を見ると、前年度と比較して、①収益的収支比率及び⑤経費回収率については減少し、⑥汚水処理原価は増加傾向にあり、経営としては、到底、使用料金の収入のみで賄えるものではなく、一般会計の繰入金に依存しているのが現状である。
　また、⑦施設利用率は、類似団体平均値より高い水準になっているが、利用率が約40％代で推移しており、今後は、接続促進の普及・啓発活動を行い施設利用率の向上を図っていくとともに、維持管理の抑制など一層のコスト削減により経営の健全化を図っていく必要がある。</t>
    <rPh sb="44" eb="45">
      <t>オヨ</t>
    </rPh>
    <rPh sb="57" eb="59">
      <t>ゲンショウ</t>
    </rPh>
    <rPh sb="69" eb="71">
      <t>ゾウカ</t>
    </rPh>
    <rPh sb="71" eb="73">
      <t>ケイコウ</t>
    </rPh>
    <rPh sb="77" eb="79">
      <t>ケイエイ</t>
    </rPh>
    <rPh sb="84" eb="86">
      <t>トウテイ</t>
    </rPh>
    <rPh sb="92" eb="94">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</si>
</sst>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F4-4334-84EB-67EE98B6D7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0.18</c:v>
                </c:pt>
                <c:pt idx="2">
                  <c:v>0.01</c:v>
                </c:pt>
                <c:pt idx="3">
                  <c:v>0.09</c:v>
                </c:pt>
                <c:pt idx="4">
                  <c:v>0.02</c:v>
                </c:pt>
              </c:numCache>
            </c:numRef>
          </c:val>
          <c:smooth val="0"/>
          <c:extLst>
            <c:ext xmlns:c16="http://schemas.microsoft.com/office/drawing/2014/chart" uri="{C3380CC4-5D6E-409C-BE32-E72D297353CC}">
              <c16:uniqueId val="{00000001-DFF4-4334-84EB-67EE98B6D7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51.97</c:v>
                </c:pt>
                <c:pt idx="1">
                  <c:v>46.18</c:v>
                </c:pt>
                <c:pt idx="2">
                  <c:v>42.73</c:v>
                </c:pt>
                <c:pt idx="3">
                  <c:v>42.73</c:v>
                </c:pt>
                <c:pt idx="4">
                  <c:v>40.64</c:v>
                </c:pt>
              </c:numCache>
            </c:numRef>
          </c:val>
          <c:extLst>
            <c:ext xmlns:c16="http://schemas.microsoft.com/office/drawing/2014/chart" uri="{C3380CC4-5D6E-409C-BE32-E72D297353CC}">
              <c16:uniqueId val="{00000000-2880-4FCB-872E-9E528E003B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2880-4FCB-872E-9E528E003B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94.39</c:v>
                </c:pt>
                <c:pt idx="1">
                  <c:v>96.92</c:v>
                </c:pt>
                <c:pt idx="2">
                  <c:v>98.35</c:v>
                </c:pt>
                <c:pt idx="3">
                  <c:v>99</c:v>
                </c:pt>
                <c:pt idx="4">
                  <c:v>98.25</c:v>
                </c:pt>
              </c:numCache>
            </c:numRef>
          </c:val>
          <c:extLst>
            <c:ext xmlns:c16="http://schemas.microsoft.com/office/drawing/2014/chart" uri="{C3380CC4-5D6E-409C-BE32-E72D297353CC}">
              <c16:uniqueId val="{00000000-9AA3-4839-BF3A-98FBB1555E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82.92</c:v>
                </c:pt>
                <c:pt idx="2">
                  <c:v>79.989999999999995</c:v>
                </c:pt>
                <c:pt idx="3">
                  <c:v>79.98</c:v>
                </c:pt>
                <c:pt idx="4">
                  <c:v>80.8</c:v>
                </c:pt>
              </c:numCache>
            </c:numRef>
          </c:val>
          <c:smooth val="0"/>
          <c:extLst>
            <c:ext xmlns:c16="http://schemas.microsoft.com/office/drawing/2014/chart" uri="{C3380CC4-5D6E-409C-BE32-E72D297353CC}">
              <c16:uniqueId val="{00000001-9AA3-4839-BF3A-98FBB1555E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97.17</c:v>
                </c:pt>
                <c:pt idx="1">
                  <c:v>90.9</c:v>
                </c:pt>
                <c:pt idx="2">
                  <c:v>93.89</c:v>
                </c:pt>
                <c:pt idx="3">
                  <c:v>95.91</c:v>
                </c:pt>
                <c:pt idx="4">
                  <c:v>88.69</c:v>
                </c:pt>
              </c:numCache>
            </c:numRef>
          </c:val>
          <c:extLst>
            <c:ext xmlns:c16="http://schemas.microsoft.com/office/drawing/2014/chart" uri="{C3380CC4-5D6E-409C-BE32-E72D297353CC}">
              <c16:uniqueId val="{00000000-10A0-4D57-8256-D62B1D91A4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0-4D57-8256-D62B1D91A4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9A-4271-BCD4-D3325D8196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9A-4271-BCD4-D3325D8196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99-4BE4-831E-5343DBEB05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99-4BE4-831E-5343DBEB05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0B-4EBE-B24D-ECFEFCD70A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0B-4EBE-B24D-ECFEFCD70A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D1-49D5-8B21-0F36FEE5BB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1-49D5-8B21-0F36FEE5BB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863.64</c:v>
                </c:pt>
                <c:pt idx="1">
                  <c:v>757.57</c:v>
                </c:pt>
                <c:pt idx="2">
                  <c:v>615.79999999999995</c:v>
                </c:pt>
                <c:pt idx="3" formatCode="#,##0.00;&quot;△&quot;#,##0.00">
                  <c:v>0</c:v>
                </c:pt>
                <c:pt idx="4" formatCode="#,##0.00;&quot;△&quot;#,##0.00">
                  <c:v>0</c:v>
                </c:pt>
              </c:numCache>
            </c:numRef>
          </c:val>
          <c:extLst>
            <c:ext xmlns:c16="http://schemas.microsoft.com/office/drawing/2014/chart" uri="{C3380CC4-5D6E-409C-BE32-E72D297353CC}">
              <c16:uniqueId val="{00000000-B062-410B-8D19-DF20C8DBE7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1029.24</c:v>
                </c:pt>
                <c:pt idx="2">
                  <c:v>1063.93</c:v>
                </c:pt>
                <c:pt idx="3">
                  <c:v>1060.8599999999999</c:v>
                </c:pt>
                <c:pt idx="4">
                  <c:v>1006.65</c:v>
                </c:pt>
              </c:numCache>
            </c:numRef>
          </c:val>
          <c:smooth val="0"/>
          <c:extLst>
            <c:ext xmlns:c16="http://schemas.microsoft.com/office/drawing/2014/chart" uri="{C3380CC4-5D6E-409C-BE32-E72D297353CC}">
              <c16:uniqueId val="{00000001-B062-410B-8D19-DF20C8DBE7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40.81</c:v>
                </c:pt>
                <c:pt idx="1">
                  <c:v>42.31</c:v>
                </c:pt>
                <c:pt idx="2">
                  <c:v>41.34</c:v>
                </c:pt>
                <c:pt idx="3">
                  <c:v>51.72</c:v>
                </c:pt>
                <c:pt idx="4">
                  <c:v>39.07</c:v>
                </c:pt>
              </c:numCache>
            </c:numRef>
          </c:val>
          <c:extLst>
            <c:ext xmlns:c16="http://schemas.microsoft.com/office/drawing/2014/chart" uri="{C3380CC4-5D6E-409C-BE32-E72D297353CC}">
              <c16:uniqueId val="{00000000-42F5-48DA-92F6-8AF45EB6D1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43.13</c:v>
                </c:pt>
                <c:pt idx="2">
                  <c:v>46.26</c:v>
                </c:pt>
                <c:pt idx="3">
                  <c:v>45.81</c:v>
                </c:pt>
                <c:pt idx="4">
                  <c:v>43.43</c:v>
                </c:pt>
              </c:numCache>
            </c:numRef>
          </c:val>
          <c:smooth val="0"/>
          <c:extLst>
            <c:ext xmlns:c16="http://schemas.microsoft.com/office/drawing/2014/chart" uri="{C3380CC4-5D6E-409C-BE32-E72D297353CC}">
              <c16:uniqueId val="{00000001-42F5-48DA-92F6-8AF45EB6D1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527.79</c:v>
                </c:pt>
                <c:pt idx="1">
                  <c:v>509.46</c:v>
                </c:pt>
                <c:pt idx="2">
                  <c:v>516.03</c:v>
                </c:pt>
                <c:pt idx="3">
                  <c:v>416.81</c:v>
                </c:pt>
                <c:pt idx="4">
                  <c:v>551.6</c:v>
                </c:pt>
              </c:numCache>
            </c:numRef>
          </c:val>
          <c:extLst>
            <c:ext xmlns:c16="http://schemas.microsoft.com/office/drawing/2014/chart" uri="{C3380CC4-5D6E-409C-BE32-E72D297353CC}">
              <c16:uniqueId val="{00000000-7A77-49A6-9A07-EF943FCE18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392.03</c:v>
                </c:pt>
                <c:pt idx="2">
                  <c:v>376.4</c:v>
                </c:pt>
                <c:pt idx="3">
                  <c:v>383.92</c:v>
                </c:pt>
                <c:pt idx="4">
                  <c:v>400.44</c:v>
                </c:pt>
              </c:numCache>
            </c:numRef>
          </c:val>
          <c:smooth val="0"/>
          <c:extLst>
            <c:ext xmlns:c16="http://schemas.microsoft.com/office/drawing/2014/chart" uri="{C3380CC4-5D6E-409C-BE32-E72D297353CC}">
              <c16:uniqueId val="{00000001-7A77-49A6-9A07-EF943FCE18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日高町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7940</v>
      </c>
      <c r="AM8" s="50"/>
      <c r="AN8" s="50"/>
      <c r="AO8" s="50"/>
      <c r="AP8" s="50"/>
      <c r="AQ8" s="50"/>
      <c r="AR8" s="50"/>
      <c r="AS8" s="50"/>
      <c r="AT8" s="45">
        <f>データ!T6</f>
        <v>46.19</v>
      </c>
      <c r="AU8" s="45"/>
      <c r="AV8" s="45"/>
      <c r="AW8" s="45"/>
      <c r="AX8" s="45"/>
      <c r="AY8" s="45"/>
      <c r="AZ8" s="45"/>
      <c r="BA8" s="45"/>
      <c r="BB8" s="45">
        <f>データ!U6</f>
        <v>171.9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12.23</v>
      </c>
      <c r="Q10" s="45"/>
      <c r="R10" s="45"/>
      <c r="S10" s="45"/>
      <c r="T10" s="45"/>
      <c r="U10" s="45"/>
      <c r="V10" s="45"/>
      <c r="W10" s="45">
        <f>データ!Q6</f>
        <v>100</v>
      </c>
      <c r="X10" s="45"/>
      <c r="Y10" s="45"/>
      <c r="Z10" s="45"/>
      <c r="AA10" s="45"/>
      <c r="AB10" s="45"/>
      <c r="AC10" s="45"/>
      <c r="AD10" s="50">
        <f>データ!R6</f>
        <v>4310</v>
      </c>
      <c r="AE10" s="50"/>
      <c r="AF10" s="50"/>
      <c r="AG10" s="50"/>
      <c r="AH10" s="50"/>
      <c r="AI10" s="50"/>
      <c r="AJ10" s="50"/>
      <c r="AK10" s="2"/>
      <c r="AL10" s="50">
        <f>データ!V6</f>
        <v>971</v>
      </c>
      <c r="AM10" s="50"/>
      <c r="AN10" s="50"/>
      <c r="AO10" s="50"/>
      <c r="AP10" s="50"/>
      <c r="AQ10" s="50"/>
      <c r="AR10" s="50"/>
      <c r="AS10" s="50"/>
      <c r="AT10" s="45">
        <f>データ!W6</f>
        <v>0.25</v>
      </c>
      <c r="AU10" s="45"/>
      <c r="AV10" s="45"/>
      <c r="AW10" s="45"/>
      <c r="AX10" s="45"/>
      <c r="AY10" s="45"/>
      <c r="AZ10" s="45"/>
      <c r="BA10" s="45"/>
      <c r="BB10" s="45">
        <f>データ!X6</f>
        <v>3884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WXPNXuzakk0MIIBQrxHnmwc5Uu9/tOs13NkWzgWkpA5NUyy8ueINiHbjvTSUF3S9gwB7sT7LJkT5oyIAWf9/Mw==" saltValue="LqdGJpGB0MR5rOXIiJj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303828</v>
      </c>
      <c r="D6" s="33">
        <f t="shared" si="3"/>
        <v>47</v>
      </c>
      <c r="E6" s="33">
        <f t="shared" si="3"/>
        <v>17</v>
      </c>
      <c r="F6" s="33">
        <f t="shared" si="3"/>
        <v>6</v>
      </c>
      <c r="G6" s="33">
        <f t="shared" si="3"/>
        <v>0</v>
      </c>
      <c r="H6" s="33" t="str">
        <f t="shared" si="3"/>
        <v>和歌山県　日高町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12.23</v>
      </c>
      <c r="Q6" s="34">
        <f t="shared" si="3"/>
        <v>100</v>
      </c>
      <c r="R6" s="34">
        <f t="shared" si="3"/>
        <v>4310</v>
      </c>
      <c r="S6" s="34">
        <f t="shared" si="3"/>
        <v>7940</v>
      </c>
      <c r="T6" s="34">
        <f t="shared" si="3"/>
        <v>46.19</v>
      </c>
      <c r="U6" s="34">
        <f t="shared" si="3"/>
        <v>171.9</v>
      </c>
      <c r="V6" s="34">
        <f t="shared" si="3"/>
        <v>971</v>
      </c>
      <c r="W6" s="34">
        <f t="shared" si="3"/>
        <v>0.25</v>
      </c>
      <c r="X6" s="34">
        <f t="shared" si="3"/>
        <v>3884</v>
      </c>
      <c r="Y6" s="35">
        <f>IF(Y7="",NA(),Y7)</f>
        <v>97.17</v>
      </c>
      <c r="Z6" s="35">
        <f t="shared" ref="Z6:AH6" si="4">IF(Z7="",NA(),Z7)</f>
        <v>90.9</v>
      </c>
      <c r="AA6" s="35">
        <f t="shared" si="4"/>
        <v>93.89</v>
      </c>
      <c r="AB6" s="35">
        <f t="shared" si="4"/>
        <v>95.91</v>
      </c>
      <c r="AC6" s="35">
        <f t="shared" si="4"/>
        <v>88.69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863.64</v>
      </c>
      <c r="BG6" s="35">
        <f t="shared" ref="BG6:BO6" si="7">IF(BG7="",NA(),BG7)</f>
        <v>757.57</v>
      </c>
      <c r="BH6" s="35">
        <f t="shared" si="7"/>
        <v>615.79999999999995</v>
      </c>
      <c r="BI6" s="34">
        <f t="shared" si="7"/>
        <v>0</v>
      </c>
      <c r="BJ6" s="34">
        <f t="shared" si="7"/>
        <v>0</v>
      </c>
      <c r="BK6" s="35">
        <f t="shared" si="7"/>
        <v>1741.94</v>
      </c>
      <c r="BL6" s="35">
        <f t="shared" si="7"/>
        <v>1029.24</v>
      </c>
      <c r="BM6" s="35">
        <f t="shared" si="7"/>
        <v>1063.93</v>
      </c>
      <c r="BN6" s="35">
        <f t="shared" si="7"/>
        <v>1060.8599999999999</v>
      </c>
      <c r="BO6" s="35">
        <f t="shared" si="7"/>
        <v>1006.65</v>
      </c>
      <c r="BP6" s="34" t="str">
        <f>IF(BP7="","",IF(BP7="-","【-】","【"&amp;SUBSTITUTE(TEXT(BP7,"#,##0.00"),"-","△")&amp;"】"))</f>
        <v>【973.20】</v>
      </c>
      <c r="BQ6" s="35">
        <f>IF(BQ7="",NA(),BQ7)</f>
        <v>40.81</v>
      </c>
      <c r="BR6" s="35">
        <f t="shared" ref="BR6:BZ6" si="8">IF(BR7="",NA(),BR7)</f>
        <v>42.31</v>
      </c>
      <c r="BS6" s="35">
        <f t="shared" si="8"/>
        <v>41.34</v>
      </c>
      <c r="BT6" s="35">
        <f t="shared" si="8"/>
        <v>51.72</v>
      </c>
      <c r="BU6" s="35">
        <f t="shared" si="8"/>
        <v>39.07</v>
      </c>
      <c r="BV6" s="35">
        <f t="shared" si="8"/>
        <v>33.86</v>
      </c>
      <c r="BW6" s="35">
        <f t="shared" si="8"/>
        <v>43.13</v>
      </c>
      <c r="BX6" s="35">
        <f t="shared" si="8"/>
        <v>46.26</v>
      </c>
      <c r="BY6" s="35">
        <f t="shared" si="8"/>
        <v>45.81</v>
      </c>
      <c r="BZ6" s="35">
        <f t="shared" si="8"/>
        <v>43.43</v>
      </c>
      <c r="CA6" s="34" t="str">
        <f>IF(CA7="","",IF(CA7="-","【-】","【"&amp;SUBSTITUTE(TEXT(CA7,"#,##0.00"),"-","△")&amp;"】"))</f>
        <v>【45.14】</v>
      </c>
      <c r="CB6" s="35">
        <f>IF(CB7="",NA(),CB7)</f>
        <v>527.79</v>
      </c>
      <c r="CC6" s="35">
        <f t="shared" ref="CC6:CK6" si="9">IF(CC7="",NA(),CC7)</f>
        <v>509.46</v>
      </c>
      <c r="CD6" s="35">
        <f t="shared" si="9"/>
        <v>516.03</v>
      </c>
      <c r="CE6" s="35">
        <f t="shared" si="9"/>
        <v>416.81</v>
      </c>
      <c r="CF6" s="35">
        <f t="shared" si="9"/>
        <v>551.6</v>
      </c>
      <c r="CG6" s="35">
        <f t="shared" si="9"/>
        <v>510.15</v>
      </c>
      <c r="CH6" s="35">
        <f t="shared" si="9"/>
        <v>392.03</v>
      </c>
      <c r="CI6" s="35">
        <f t="shared" si="9"/>
        <v>376.4</v>
      </c>
      <c r="CJ6" s="35">
        <f t="shared" si="9"/>
        <v>383.92</v>
      </c>
      <c r="CK6" s="35">
        <f t="shared" si="9"/>
        <v>400.44</v>
      </c>
      <c r="CL6" s="34" t="str">
        <f>IF(CL7="","",IF(CL7="-","【-】","【"&amp;SUBSTITUTE(TEXT(CL7,"#,##0.00"),"-","△")&amp;"】"))</f>
        <v>【377.19】</v>
      </c>
      <c r="CM6" s="35">
        <f>IF(CM7="",NA(),CM7)</f>
        <v>51.97</v>
      </c>
      <c r="CN6" s="35">
        <f t="shared" ref="CN6:CV6" si="10">IF(CN7="",NA(),CN7)</f>
        <v>46.18</v>
      </c>
      <c r="CO6" s="35">
        <f t="shared" si="10"/>
        <v>42.73</v>
      </c>
      <c r="CP6" s="35">
        <f t="shared" si="10"/>
        <v>42.73</v>
      </c>
      <c r="CQ6" s="35">
        <f t="shared" si="10"/>
        <v>40.64</v>
      </c>
      <c r="CR6" s="35">
        <f t="shared" si="10"/>
        <v>29.86</v>
      </c>
      <c r="CS6" s="35">
        <f t="shared" si="10"/>
        <v>35.64</v>
      </c>
      <c r="CT6" s="35">
        <f t="shared" si="10"/>
        <v>33.729999999999997</v>
      </c>
      <c r="CU6" s="35">
        <f t="shared" si="10"/>
        <v>33.21</v>
      </c>
      <c r="CV6" s="35">
        <f t="shared" si="10"/>
        <v>32.229999999999997</v>
      </c>
      <c r="CW6" s="34" t="str">
        <f>IF(CW7="","",IF(CW7="-","【-】","【"&amp;SUBSTITUTE(TEXT(CW7,"#,##0.00"),"-","△")&amp;"】"))</f>
        <v>【33.69】</v>
      </c>
      <c r="CX6" s="35">
        <f>IF(CX7="",NA(),CX7)</f>
        <v>94.39</v>
      </c>
      <c r="CY6" s="35">
        <f t="shared" ref="CY6:DG6" si="11">IF(CY7="",NA(),CY7)</f>
        <v>96.92</v>
      </c>
      <c r="CZ6" s="35">
        <f t="shared" si="11"/>
        <v>98.35</v>
      </c>
      <c r="DA6" s="35">
        <f t="shared" si="11"/>
        <v>99</v>
      </c>
      <c r="DB6" s="35">
        <f t="shared" si="11"/>
        <v>98.25</v>
      </c>
      <c r="DC6" s="35">
        <f t="shared" si="11"/>
        <v>65.95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303828</v>
      </c>
      <c r="D7" s="37">
        <v>47</v>
      </c>
      <c r="E7" s="37">
        <v>17</v>
      </c>
      <c r="F7" s="37">
        <v>6</v>
      </c>
      <c r="G7" s="37">
        <v>0</v>
      </c>
      <c r="H7" s="37" t="s">
        <v>97</v>
      </c>
      <c r="I7" s="37" t="s">
        <v>98</v>
      </c>
      <c r="J7" s="37" t="s">
        <v>99</v>
      </c>
      <c r="K7" s="37" t="s">
        <v>100</v>
      </c>
      <c r="L7" s="37" t="s">
        <v>101</v>
      </c>
      <c r="M7" s="37" t="s">
        <v>102</v>
      </c>
      <c r="N7" s="38" t="s">
        <v>103</v>
      </c>
      <c r="O7" s="38" t="s">
        <v>104</v>
      </c>
      <c r="P7" s="38">
        <v>12.23</v>
      </c>
      <c r="Q7" s="38">
        <v>100</v>
      </c>
      <c r="R7" s="38">
        <v>4310</v>
      </c>
      <c r="S7" s="38">
        <v>7940</v>
      </c>
      <c r="T7" s="38">
        <v>46.19</v>
      </c>
      <c r="U7" s="38">
        <v>171.9</v>
      </c>
      <c r="V7" s="38">
        <v>971</v>
      </c>
      <c r="W7" s="38">
        <v>0.25</v>
      </c>
      <c r="X7" s="38">
        <v>3884</v>
      </c>
      <c r="Y7" s="38">
        <v>97.17</v>
      </c>
      <c r="Z7" s="38">
        <v>90.9</v>
      </c>
      <c r="AA7" s="38">
        <v>93.89</v>
      </c>
      <c r="AB7" s="38">
        <v>95.91</v>
      </c>
      <c r="AC7" s="38">
        <v>88.69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863.64</v>
      </c>
      <c r="BG7" s="38">
        <v>757.57</v>
      </c>
      <c r="BH7" s="38">
        <v>615.79999999999995</v>
      </c>
      <c r="BI7" s="38">
        <v>0</v>
      </c>
      <c r="BJ7" s="38">
        <v>0</v>
      </c>
      <c r="BK7" s="38">
        <v>1741.94</v>
      </c>
      <c r="BL7" s="38">
        <v>1029.24</v>
      </c>
      <c r="BM7" s="38">
        <v>1063.93</v>
      </c>
      <c r="BN7" s="38">
        <v>1060.8599999999999</v>
      </c>
      <c r="BO7" s="38">
        <v>1006.65</v>
      </c>
      <c r="BP7" s="38">
        <v>973.2</v>
      </c>
      <c r="BQ7" s="38">
        <v>40.81</v>
      </c>
      <c r="BR7" s="38">
        <v>42.31</v>
      </c>
      <c r="BS7" s="38">
        <v>41.34</v>
      </c>
      <c r="BT7" s="38">
        <v>51.72</v>
      </c>
      <c r="BU7" s="38">
        <v>39.07</v>
      </c>
      <c r="BV7" s="38">
        <v>33.86</v>
      </c>
      <c r="BW7" s="38">
        <v>43.13</v>
      </c>
      <c r="BX7" s="38">
        <v>46.26</v>
      </c>
      <c r="BY7" s="38">
        <v>45.81</v>
      </c>
      <c r="BZ7" s="38">
        <v>43.43</v>
      </c>
      <c r="CA7" s="38">
        <v>45.14</v>
      </c>
      <c r="CB7" s="38">
        <v>527.79</v>
      </c>
      <c r="CC7" s="38">
        <v>509.46</v>
      </c>
      <c r="CD7" s="38">
        <v>516.03</v>
      </c>
      <c r="CE7" s="38">
        <v>416.81</v>
      </c>
      <c r="CF7" s="38">
        <v>551.6</v>
      </c>
      <c r="CG7" s="38">
        <v>510.15</v>
      </c>
      <c r="CH7" s="38">
        <v>392.03</v>
      </c>
      <c r="CI7" s="38">
        <v>376.4</v>
      </c>
      <c r="CJ7" s="38">
        <v>383.92</v>
      </c>
      <c r="CK7" s="38">
        <v>400.44</v>
      </c>
      <c r="CL7" s="38">
        <v>377.19</v>
      </c>
      <c r="CM7" s="38">
        <v>51.97</v>
      </c>
      <c r="CN7" s="38">
        <v>46.18</v>
      </c>
      <c r="CO7" s="38">
        <v>42.73</v>
      </c>
      <c r="CP7" s="38">
        <v>42.73</v>
      </c>
      <c r="CQ7" s="38">
        <v>40.64</v>
      </c>
      <c r="CR7" s="38">
        <v>29.86</v>
      </c>
      <c r="CS7" s="38">
        <v>35.64</v>
      </c>
      <c r="CT7" s="38">
        <v>33.729999999999997</v>
      </c>
      <c r="CU7" s="38">
        <v>33.21</v>
      </c>
      <c r="CV7" s="38">
        <v>32.229999999999997</v>
      </c>
      <c r="CW7" s="38">
        <v>33.69</v>
      </c>
      <c r="CX7" s="38">
        <v>94.39</v>
      </c>
      <c r="CY7" s="38">
        <v>96.92</v>
      </c>
      <c r="CZ7" s="38">
        <v>98.35</v>
      </c>
      <c r="DA7" s="38">
        <v>99</v>
      </c>
      <c r="DB7" s="38">
        <v>98.25</v>
      </c>
      <c r="DC7" s="38">
        <v>65.95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HDK4-071</cp:lastModifiedBy>
  <dcterms:created xsi:type="dcterms:W3CDTF">2019-12-05T05:25:16Z</dcterms:created>
  <dcterms:modified xsi:type="dcterms:W3CDTF">2020-02-14T04:53:46Z</dcterms:modified>
  <cp:category/>
</cp:coreProperties>
</file>