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7bRpyT4qpduOKXxBMDb/m9xI1ga4h9o8FE35mRiYK6BgSG89NbqidzspbCLvAMY3FfyM6FHGZOgwjHqSy5bSA==" workbookSaltValue="D0zZNaCkSkEN7TjlzW7U9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<sst xmlns="http://schemas.openxmlformats.org/spreadsheetml/2006/main" xmlns:r="http://schemas.openxmlformats.org/officeDocument/2006/relationships" count="107" uniqueCount="107">
  <si>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⑦施設利用率(％)</t>
    <rPh sb="1" eb="3">
      <t>シセツ</t>
    </rPh>
    <rPh sb="3" eb="6">
      <t>リヨウリツ</t>
    </rPh>
    <phoneticPr fontId="1"/>
  </si>
  <si>
    <t>人口密度</t>
    <rPh sb="0" eb="2">
      <t>ジンコウ</t>
    </rPh>
    <rPh sb="2" eb="4">
      <t>ミツド</t>
    </rPh>
    <phoneticPr fontId="1"/>
  </si>
  <si>
    <t>経営比較分析表（平成30年度決算）</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</si>
  <si>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</si>
  <si>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</si>
  <si>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</si>
  <si>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</si>
  <si>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</si>
  <si>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</si>
  <si>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</si>
  <si>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</si>
  <si>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</si>
  <si>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</si>
  <si>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</si>
  <si>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</si>
  <si>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</si>
  <si>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</si>
  <si>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</si>
  <si>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</si>
  <si>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</si>
  <si>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</si>
  <si>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</si>
  <si>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</si>
  <si>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</si>
  <si>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</si>
  <si>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</si>
  <si>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</si>
  <si>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</si>
  <si>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</si>
  <si>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</si>
  <si>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</si>
  <si>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</si>
  <si>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</si>
  <si>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</si>
  <si>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</si>
  <si>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</si>
  <si>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</si>
  <si>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平成30年度全国平均</t>
  </si>
  <si>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</si>
  <si>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</si>
  <si>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</si>
  <si>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</si>
  <si>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</si>
  <si>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</si>
  <si>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</si>
  <si>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</si>
  <si>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</si>
  <si>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</si>
  <si>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</si>
  <si>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</si>
  <si>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</si>
  <si>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</si>
  <si>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</si>
  <si>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</si>
  <si>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</si>
  <si>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</si>
  <si>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</si>
  <si>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</si>
  <si>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</si>
  <si>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</si>
  <si>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</si>
  <si>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</si>
  <si>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</si>
  <si>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</si>
  <si>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</si>
  <si>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</si>
  <si>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</si>
  <si>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</si>
  <si>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</si>
  <si>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</si>
  <si>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</si>
  <si>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</si>
  <si>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</si>
  <si>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</si>
  <si>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</si>
  <si>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</si>
  <si>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</si>
  <si>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</si>
  <si>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</si>
  <si>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</si>
  <si>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</si>
  <si>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</si>
  <si>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</si>
  <si>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</si>
  <si>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</si>
  <si>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</si>
  <si>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</si>
  <si>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</si>
  <si>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</si>
  <si>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</si>
  <si>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</si>
  <si>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</si>
  <si>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</si>
  <si>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</si>
  <si>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和歌山県　美浜町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</si>
  <si>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</si>
  <si>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</si>
  <si>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</si>
  <si>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</si>
  <si>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</si>
  <si>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</si>
  <si>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</si>
  <si>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</si>
  <si>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</si>
  <si>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現状は安定的な運営が行われているが、節水器機の普及や人口減少等から今後、年々給水収益が減少傾向にあるなかで、業務の効率化に努め、給水原価を抑えさらなる経営改善に努めていきたい。</t>
  </si>
  <si>
    <t>施設全体の減価償却の状況は約55％と類似団体及び全国平均に比べて少し老朽化が進んでいる。</t>
  </si>
  <si>
    <t>①平成30年度は平成26年度より増加し、類似団体・全国平均よりやや上回っている。　　　　　　　　　　　　　　　　　②累積欠損は過去5年間0％であり、累積欠損金は発生していない。給水収益は減少傾向にあるが現状を維持できれば欠損金の発生はないと見込んでいる。                 　　　　　　　　　　　③支払能力はいずれの年も100％を上回っており、現状は流動資産・流動負債は横ばい状況が続くと考えられ、短期的な債務に対する支払能力は保有している。　　　　　　　　　　　　　　　　　　　　④債務残高は年々減少してきている。　　　　　　　　　　             ⑤料金回収率は103.32％で、類似団体平均(84.77％)を上回っている。100％を上回っていることから、経営に必要な経費を料金で賄うことができている状況である。　　　　　　　　　　　　　　⑥給水原価は、類似団体及び全国平均より大きく下回っており有収水量1㎥あたり少ない費用で賄われており良好である。　　　　　　　　　　　　　　                 ⑦施設利用率については、全国平均や類似団体平均と比較すると低い水準にある。給水人口が減少傾向の状況下、更に利用率の低下が見込まれるので見直しを検討する必要がある。　　　　　　　　　　　　　　　　　　　　⑧有収率は、平成29年度よりは減少したが、類似団体及び全国平均に比較して良好な数値を出している。</t>
    <rPh sb="16" eb="18">
      <t>ゾウカ</t>
    </rPh>
    <rPh sb="20" eb="22">
      <t>ルイジ</t>
    </rPh>
    <rPh sb="22" eb="24">
      <t>ダンタイ</t>
    </rPh>
    <rPh sb="25" eb="27">
      <t>ゼンコク</t>
    </rPh>
    <rPh sb="27" eb="29">
      <t>ヘイキン</t>
    </rPh>
    <rPh sb="33" eb="35">
      <t>ウワマワ</t>
    </rPh>
    <rPh sb="482" eb="484">
      <t>ゼンコク</t>
    </rPh>
    <rPh sb="484" eb="486">
      <t>ヘイキン</t>
    </rPh>
    <rPh sb="487" eb="489">
      <t>ルイジ</t>
    </rPh>
    <rPh sb="489" eb="491">
      <t>ダンタイ</t>
    </rPh>
    <rPh sb="491" eb="493">
      <t>ヘイキン</t>
    </rPh>
    <rPh sb="494" eb="496">
      <t>ヒカク</t>
    </rPh>
    <rPh sb="499" eb="500">
      <t>ヒク</t>
    </rPh>
    <rPh sb="501" eb="503">
      <t>スイジュン</t>
    </rPh>
    <rPh sb="507" eb="509">
      <t>キュウスイ</t>
    </rPh>
    <rPh sb="509" eb="511">
      <t>ジンコウ</t>
    </rPh>
    <rPh sb="512" eb="514">
      <t>ゲンショウ</t>
    </rPh>
    <rPh sb="514" eb="516">
      <t>ケイコウ</t>
    </rPh>
    <rPh sb="517" eb="520">
      <t>ジョウキョウカ</t>
    </rPh>
    <rPh sb="521" eb="522">
      <t>サラ</t>
    </rPh>
    <rPh sb="523" eb="526">
      <t>リヨウリツ</t>
    </rPh>
    <rPh sb="527" eb="529">
      <t>テイカ</t>
    </rPh>
    <rPh sb="530" eb="532">
      <t>ミコ</t>
    </rPh>
    <rPh sb="537" eb="539">
      <t>ミナオ</t>
    </rPh>
    <rPh sb="541" eb="543">
      <t>ケントウ</t>
    </rPh>
    <rPh sb="545" eb="547">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</si>
</sst>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0.41</c:v>
                </c:pt>
                <c:pt idx="1">
                  <c:v>1.1000000000000001</c:v>
                </c:pt>
                <c:pt idx="2">
                  <c:v>0.32</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0.56000000000000005</c:v>
                </c:pt>
                <c:pt idx="1">
                  <c:v>0.65</c:v>
                </c:pt>
                <c:pt idx="2">
                  <c:v>0.46</c:v>
                </c:pt>
                <c:pt idx="3">
                  <c:v>0.44</c:v>
                </c:pt>
                <c:pt idx="4">
                  <c:v>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51.17</c:v>
                </c:pt>
                <c:pt idx="1">
                  <c:v>49.94</c:v>
                </c:pt>
                <c:pt idx="2">
                  <c:v>49.58</c:v>
                </c:pt>
                <c:pt idx="3">
                  <c:v>50.04</c:v>
                </c:pt>
                <c:pt idx="4">
                  <c:v>49.14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49.22</c:v>
                </c:pt>
                <c:pt idx="1">
                  <c:v>49.08</c:v>
                </c:pt>
                <c:pt idx="2">
                  <c:v>49.32</c:v>
                </c:pt>
                <c:pt idx="3">
                  <c:v>50.24</c:v>
                </c:pt>
                <c:pt idx="4">
                  <c:v>50.29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95.73</c:v>
                </c:pt>
                <c:pt idx="1">
                  <c:v>96.87</c:v>
                </c:pt>
                <c:pt idx="2">
                  <c:v>95.99</c:v>
                </c:pt>
                <c:pt idx="3">
                  <c:v>94.7</c:v>
                </c:pt>
                <c:pt idx="4">
                  <c:v>94.32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79.48</c:v>
                </c:pt>
                <c:pt idx="1">
                  <c:v>79.3</c:v>
                </c:pt>
                <c:pt idx="2">
                  <c:v>79.34</c:v>
                </c:pt>
                <c:pt idx="3">
                  <c:v>78.650000000000006</c:v>
                </c:pt>
                <c:pt idx="4">
                  <c:v>77.73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86.48</c:v>
                </c:pt>
                <c:pt idx="1">
                  <c:v>108.33</c:v>
                </c:pt>
                <c:pt idx="2">
                  <c:v>109.06</c:v>
                </c:pt>
                <c:pt idx="3">
                  <c:v>104.29</c:v>
                </c:pt>
                <c:pt idx="4">
                  <c:v>108.89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107.2</c:v>
                </c:pt>
                <c:pt idx="1">
                  <c:v>106.62</c:v>
                </c:pt>
                <c:pt idx="2">
                  <c:v>107.95</c:v>
                </c:pt>
                <c:pt idx="3">
                  <c:v>104.47</c:v>
                </c:pt>
                <c:pt idx="4">
                  <c:v>103.81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53.76</c:v>
                </c:pt>
                <c:pt idx="1">
                  <c:v>55.61</c:v>
                </c:pt>
                <c:pt idx="2">
                  <c:v>52.3</c:v>
                </c:pt>
                <c:pt idx="3">
                  <c:v>53.66</c:v>
                </c:pt>
                <c:pt idx="4">
                  <c:v>55.38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46.12</c:v>
                </c:pt>
                <c:pt idx="1">
                  <c:v>47.44</c:v>
                </c:pt>
                <c:pt idx="2">
                  <c:v>48.3</c:v>
                </c:pt>
                <c:pt idx="3">
                  <c:v>45.14</c:v>
                </c:pt>
                <c:pt idx="4">
                  <c:v>45.85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11.31</c:v>
                </c:pt>
                <c:pt idx="1">
                  <c:v>11.68</c:v>
                </c:pt>
                <c:pt idx="2">
                  <c:v>11.76</c:v>
                </c:pt>
                <c:pt idx="3">
                  <c:v>12.96</c:v>
                </c:pt>
                <c:pt idx="4">
                  <c:v>13.58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9.86</c:v>
                </c:pt>
                <c:pt idx="1">
                  <c:v>11.16</c:v>
                </c:pt>
                <c:pt idx="2">
                  <c:v>12.43</c:v>
                </c:pt>
                <c:pt idx="3">
                  <c:v>13.58</c:v>
                </c:pt>
                <c:pt idx="4">
                  <c:v>14.13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13.46</c:v>
                </c:pt>
                <c:pt idx="1">
                  <c:v>12.59</c:v>
                </c:pt>
                <c:pt idx="2">
                  <c:v>12.44</c:v>
                </c:pt>
                <c:pt idx="3">
                  <c:v>16.399999999999999</c:v>
                </c:pt>
                <c:pt idx="4">
                  <c:v>25.66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459.37</c:v>
                </c:pt>
                <c:pt idx="1">
                  <c:v>381.15</c:v>
                </c:pt>
                <c:pt idx="2">
                  <c:v>584.45000000000005</c:v>
                </c:pt>
                <c:pt idx="3">
                  <c:v>505.96</c:v>
                </c:pt>
                <c:pt idx="4">
                  <c:v>566.86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434.72</c:v>
                </c:pt>
                <c:pt idx="1">
                  <c:v>416.14</c:v>
                </c:pt>
                <c:pt idx="2">
                  <c:v>371.89</c:v>
                </c:pt>
                <c:pt idx="3">
                  <c:v>293.23</c:v>
                </c:pt>
                <c:pt idx="4">
                  <c:v>300.14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301.02</c:v>
                </c:pt>
                <c:pt idx="1">
                  <c:v>277.75</c:v>
                </c:pt>
                <c:pt idx="2">
                  <c:v>341.06</c:v>
                </c:pt>
                <c:pt idx="3">
                  <c:v>317.29000000000002</c:v>
                </c:pt>
                <c:pt idx="4">
                  <c:v>298.44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495.76</c:v>
                </c:pt>
                <c:pt idx="1">
                  <c:v>487.22</c:v>
                </c:pt>
                <c:pt idx="2">
                  <c:v>483.11</c:v>
                </c:pt>
                <c:pt idx="3">
                  <c:v>542.29999999999995</c:v>
                </c:pt>
                <c:pt idx="4">
                  <c:v>566.65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83.58</c:v>
                </c:pt>
                <c:pt idx="1">
                  <c:v>103.38</c:v>
                </c:pt>
                <c:pt idx="2">
                  <c:v>106.2</c:v>
                </c:pt>
                <c:pt idx="3">
                  <c:v>100.31</c:v>
                </c:pt>
                <c:pt idx="4">
                  <c:v>103.32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93.66</c:v>
                </c:pt>
                <c:pt idx="1">
                  <c:v>92.76</c:v>
                </c:pt>
                <c:pt idx="2">
                  <c:v>93.28</c:v>
                </c:pt>
                <c:pt idx="3">
                  <c:v>87.51</c:v>
                </c:pt>
                <c:pt idx="4">
                  <c:v>84.77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152</c:v>
                </c:pt>
                <c:pt idx="1">
                  <c:v>122.9</c:v>
                </c:pt>
                <c:pt idx="2">
                  <c:v>120.35</c:v>
                </c:pt>
                <c:pt idx="3">
                  <c:v>127.39</c:v>
                </c:pt>
                <c:pt idx="4">
                  <c:v>123.72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208.21</c:v>
                </c:pt>
                <c:pt idx="1">
                  <c:v>208.67</c:v>
                </c:pt>
                <c:pt idx="2">
                  <c:v>208.29</c:v>
                </c:pt>
                <c:pt idx="3">
                  <c:v>218.42</c:v>
                </c:pt>
                <c:pt idx="4">
                  <c:v>227.27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45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688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2931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2174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45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688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2931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2174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45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769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093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175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
【112.83】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418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
【1.05】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2661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
【261.93】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1904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
【270.46】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1904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
【89.92】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266170" y="6743700"/>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
【60.27】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418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
【167.11】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175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
【103.91】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640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
【48.85】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13595"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
【17.80】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9288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
【0.70】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CA20" sqref="CA20"/>
    </sheetView>
  </sheetViews>
  <sheetFormatPr defaultColWidth="2.625" defaultRowHeight="13"/>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 xml:space="preserve">
和歌山県　美浜町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 xml:space="preserve">
法適用</v>
      </c>
      <c r="C8" s="14"/>
      <c r="D8" s="14"/>
      <c r="E8" s="14"/>
      <c r="F8" s="14"/>
      <c r="G8" s="14"/>
      <c r="H8" s="14"/>
      <c r="I8" s="6" t="str">
        <f>データ!$J$6</f>
        <v xml:space="preserve">
水道事業</v>
      </c>
      <c r="J8" s="14"/>
      <c r="K8" s="14"/>
      <c r="L8" s="14"/>
      <c r="M8" s="14"/>
      <c r="N8" s="14"/>
      <c r="O8" s="25"/>
      <c r="P8" s="28" t="str">
        <f>データ!$K$6</f>
        <v xml:space="preserve">
末端給水事業</v>
      </c>
      <c r="Q8" s="28"/>
      <c r="R8" s="28"/>
      <c r="S8" s="28"/>
      <c r="T8" s="28"/>
      <c r="U8" s="28"/>
      <c r="V8" s="28"/>
      <c r="W8" s="28" t="str">
        <f>データ!$L$6</f>
        <v xml:space="preserve">
A8</v>
      </c>
      <c r="X8" s="28"/>
      <c r="Y8" s="28"/>
      <c r="Z8" s="28"/>
      <c r="AA8" s="28"/>
      <c r="AB8" s="28"/>
      <c r="AC8" s="28"/>
      <c r="AD8" s="28" t="str">
        <f>データ!$M$6</f>
        <v xml:space="preserve">
非設置</v>
      </c>
      <c r="AE8" s="28"/>
      <c r="AF8" s="28"/>
      <c r="AG8" s="28"/>
      <c r="AH8" s="28"/>
      <c r="AI8" s="28"/>
      <c r="AJ8" s="28"/>
      <c r="AK8" s="18"/>
      <c r="AL8" s="31">
        <f>データ!$R$6</f>
        <v>7256</v>
      </c>
      <c r="AM8" s="31"/>
      <c r="AN8" s="31"/>
      <c r="AO8" s="31"/>
      <c r="AP8" s="31"/>
      <c r="AQ8" s="31"/>
      <c r="AR8" s="31"/>
      <c r="AS8" s="31"/>
      <c r="AT8" s="7">
        <f>データ!$S$6</f>
        <v>12.77</v>
      </c>
      <c r="AU8" s="15"/>
      <c r="AV8" s="15"/>
      <c r="AW8" s="15"/>
      <c r="AX8" s="15"/>
      <c r="AY8" s="15"/>
      <c r="AZ8" s="15"/>
      <c r="BA8" s="15"/>
      <c r="BB8" s="29">
        <f>データ!$T$6</f>
        <v>568.21</v>
      </c>
      <c r="BC8" s="29"/>
      <c r="BD8" s="29"/>
      <c r="BE8" s="29"/>
      <c r="BF8" s="29"/>
      <c r="BG8" s="29"/>
      <c r="BH8" s="29"/>
      <c r="BI8" s="29"/>
      <c r="BJ8" s="3"/>
      <c r="BK8" s="3"/>
      <c r="BL8" s="38" t="s">
        <v>13</v>
      </c>
      <c r="BM8" s="48"/>
      <c r="BN8" s="55" t="s">
        <v>21</v>
      </c>
      <c r="BO8" s="58"/>
      <c r="BP8" s="58"/>
      <c r="BQ8" s="58"/>
      <c r="BR8" s="58"/>
      <c r="BS8" s="58"/>
      <c r="BT8" s="58"/>
      <c r="BU8" s="58"/>
      <c r="BV8" s="58"/>
      <c r="BW8" s="58"/>
      <c r="BX8" s="58"/>
      <c r="BY8" s="62"/>
    </row>
    <row r="9" spans="1:78" ht="18.75" customHeight="1">
      <c r="A9" s="2"/>
      <c r="B9" s="5" t="s">
        <v>22</v>
      </c>
      <c r="C9" s="13"/>
      <c r="D9" s="13"/>
      <c r="E9" s="13"/>
      <c r="F9" s="13"/>
      <c r="G9" s="13"/>
      <c r="H9" s="13"/>
      <c r="I9" s="5" t="s">
        <v>24</v>
      </c>
      <c r="J9" s="13"/>
      <c r="K9" s="13"/>
      <c r="L9" s="13"/>
      <c r="M9" s="13"/>
      <c r="N9" s="13"/>
      <c r="O9" s="24"/>
      <c r="P9" s="27" t="s">
        <v>25</v>
      </c>
      <c r="Q9" s="27"/>
      <c r="R9" s="27"/>
      <c r="S9" s="27"/>
      <c r="T9" s="27"/>
      <c r="U9" s="27"/>
      <c r="V9" s="27"/>
      <c r="W9" s="27" t="s">
        <v>23</v>
      </c>
      <c r="X9" s="27"/>
      <c r="Y9" s="27"/>
      <c r="Z9" s="27"/>
      <c r="AA9" s="27"/>
      <c r="AB9" s="27"/>
      <c r="AC9" s="27"/>
      <c r="AD9" s="2"/>
      <c r="AE9" s="2"/>
      <c r="AF9" s="2"/>
      <c r="AG9" s="2"/>
      <c r="AH9" s="18"/>
      <c r="AI9" s="18"/>
      <c r="AJ9" s="18"/>
      <c r="AK9" s="18"/>
      <c r="AL9" s="27" t="s">
        <v>28</v>
      </c>
      <c r="AM9" s="27"/>
      <c r="AN9" s="27"/>
      <c r="AO9" s="27"/>
      <c r="AP9" s="27"/>
      <c r="AQ9" s="27"/>
      <c r="AR9" s="27"/>
      <c r="AS9" s="27"/>
      <c r="AT9" s="5" t="s">
        <v>30</v>
      </c>
      <c r="AU9" s="13"/>
      <c r="AV9" s="13"/>
      <c r="AW9" s="13"/>
      <c r="AX9" s="13"/>
      <c r="AY9" s="13"/>
      <c r="AZ9" s="13"/>
      <c r="BA9" s="13"/>
      <c r="BB9" s="27" t="s">
        <v>17</v>
      </c>
      <c r="BC9" s="27"/>
      <c r="BD9" s="27"/>
      <c r="BE9" s="27"/>
      <c r="BF9" s="27"/>
      <c r="BG9" s="27"/>
      <c r="BH9" s="27"/>
      <c r="BI9" s="27"/>
      <c r="BJ9" s="3"/>
      <c r="BK9" s="3"/>
      <c r="BL9" s="39" t="s">
        <v>32</v>
      </c>
      <c r="BM9" s="49"/>
      <c r="BN9" s="56" t="s">
        <v>33</v>
      </c>
      <c r="BO9" s="59"/>
      <c r="BP9" s="59"/>
      <c r="BQ9" s="59"/>
      <c r="BR9" s="59"/>
      <c r="BS9" s="59"/>
      <c r="BT9" s="59"/>
      <c r="BU9" s="59"/>
      <c r="BV9" s="59"/>
      <c r="BW9" s="59"/>
      <c r="BX9" s="59"/>
      <c r="BY9" s="63"/>
    </row>
    <row r="10" spans="1:78" ht="18.75" customHeight="1">
      <c r="A10" s="2"/>
      <c r="B10" s="7" t="str">
        <f>データ!$N$6</f>
        <v xml:space="preserve">
-</v>
      </c>
      <c r="C10" s="15"/>
      <c r="D10" s="15"/>
      <c r="E10" s="15"/>
      <c r="F10" s="15"/>
      <c r="G10" s="15"/>
      <c r="H10" s="15"/>
      <c r="I10" s="7">
        <f>データ!$O$6</f>
        <v>78.44</v>
      </c>
      <c r="J10" s="15"/>
      <c r="K10" s="15"/>
      <c r="L10" s="15"/>
      <c r="M10" s="15"/>
      <c r="N10" s="15"/>
      <c r="O10" s="26"/>
      <c r="P10" s="29">
        <f>データ!$P$6</f>
        <v>99.25</v>
      </c>
      <c r="Q10" s="29"/>
      <c r="R10" s="29"/>
      <c r="S10" s="29"/>
      <c r="T10" s="29"/>
      <c r="U10" s="29"/>
      <c r="V10" s="29"/>
      <c r="W10" s="31">
        <f>データ!$Q$6</f>
        <v>2278</v>
      </c>
      <c r="X10" s="31"/>
      <c r="Y10" s="31"/>
      <c r="Z10" s="31"/>
      <c r="AA10" s="31"/>
      <c r="AB10" s="31"/>
      <c r="AC10" s="31"/>
      <c r="AD10" s="2"/>
      <c r="AE10" s="2"/>
      <c r="AF10" s="2"/>
      <c r="AG10" s="2"/>
      <c r="AH10" s="18"/>
      <c r="AI10" s="18"/>
      <c r="AJ10" s="18"/>
      <c r="AK10" s="18"/>
      <c r="AL10" s="31">
        <f>データ!$U$6</f>
        <v>7153</v>
      </c>
      <c r="AM10" s="31"/>
      <c r="AN10" s="31"/>
      <c r="AO10" s="31"/>
      <c r="AP10" s="31"/>
      <c r="AQ10" s="31"/>
      <c r="AR10" s="31"/>
      <c r="AS10" s="31"/>
      <c r="AT10" s="7">
        <f>データ!$V$6</f>
        <v>12.77</v>
      </c>
      <c r="AU10" s="15"/>
      <c r="AV10" s="15"/>
      <c r="AW10" s="15"/>
      <c r="AX10" s="15"/>
      <c r="AY10" s="15"/>
      <c r="AZ10" s="15"/>
      <c r="BA10" s="15"/>
      <c r="BB10" s="29">
        <f>データ!$W$6</f>
        <v>560.14</v>
      </c>
      <c r="BC10" s="29"/>
      <c r="BD10" s="29"/>
      <c r="BE10" s="29"/>
      <c r="BF10" s="29"/>
      <c r="BG10" s="29"/>
      <c r="BH10" s="29"/>
      <c r="BI10" s="29"/>
      <c r="BJ10" s="2"/>
      <c r="BK10" s="2"/>
      <c r="BL10" s="40" t="s">
        <v>35</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106</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105</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104</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45</v>
      </c>
      <c r="F84" s="12" t="s">
        <v>47</v>
      </c>
      <c r="G84" s="12" t="s">
        <v>49</v>
      </c>
      <c r="H84" s="12" t="s">
        <v>43</v>
      </c>
      <c r="I84" s="12" t="s">
        <v>11</v>
      </c>
      <c r="J84" s="12" t="s">
        <v>27</v>
      </c>
      <c r="K84" s="12" t="s">
        <v>50</v>
      </c>
      <c r="L84" s="12" t="s">
        <v>51</v>
      </c>
      <c r="M84" s="12" t="s">
        <v>34</v>
      </c>
      <c r="N84" s="12" t="s">
        <v>53</v>
      </c>
      <c r="O84" s="12" t="s">
        <v>55</v>
      </c>
    </row>
    <row r="85" spans="1:78" hidden="1">
      <c r="B85" s="12"/>
      <c r="C85" s="12"/>
      <c r="D85" s="12"/>
      <c r="E85" s="12" t="str">
        <f>データ!AH6</f>
        <v xml:space="preserve">
【112.83】</v>
      </c>
      <c r="F85" s="12" t="str">
        <f>データ!AS6</f>
        <v xml:space="preserve">
【1.05】</v>
      </c>
      <c r="G85" s="12" t="str">
        <f>データ!BD6</f>
        <v xml:space="preserve">
【261.93】</v>
      </c>
      <c r="H85" s="12" t="str">
        <f>データ!BO6</f>
        <v xml:space="preserve">
【270.46】</v>
      </c>
      <c r="I85" s="12" t="str">
        <f>データ!BZ6</f>
        <v xml:space="preserve">
【103.91】</v>
      </c>
      <c r="J85" s="12" t="str">
        <f>データ!CK6</f>
        <v xml:space="preserve">
【167.11】</v>
      </c>
      <c r="K85" s="12" t="str">
        <f>データ!CV6</f>
        <v xml:space="preserve">
【60.27】</v>
      </c>
      <c r="L85" s="12" t="str">
        <f>データ!DG6</f>
        <v xml:space="preserve">
【89.92】</v>
      </c>
      <c r="M85" s="12" t="str">
        <f>データ!DR6</f>
        <v xml:space="preserve">
【48.85】</v>
      </c>
      <c r="N85" s="12" t="str">
        <f>データ!EC6</f>
        <v xml:space="preserve">
【17.80】</v>
      </c>
      <c r="O85" s="12" t="str">
        <f>データ!EN6</f>
        <v xml:space="preserve">
【0.70】</v>
      </c>
    </row>
  </sheetData>
  <sheetProtection algorithmName="SHA-512" hashValue="IC3OlJP+/0nivtgVf5Fc9RTyRtkhWfOPT3P1eymsEzI8cYnIos9WQW4/+qf7WgIXtVUv/TKzS7LOvod0CbZeRA==" saltValue="ZtqXHJ8IdLd7T5Fu/TzYn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48</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52</v>
      </c>
      <c r="C3" s="72" t="s">
        <v>59</v>
      </c>
      <c r="D3" s="72" t="s">
        <v>60</v>
      </c>
      <c r="E3" s="72" t="s">
        <v>6</v>
      </c>
      <c r="F3" s="72" t="s">
        <v>5</v>
      </c>
      <c r="G3" s="72" t="s">
        <v>26</v>
      </c>
      <c r="H3" s="79" t="s">
        <v>31</v>
      </c>
      <c r="I3" s="82"/>
      <c r="J3" s="82"/>
      <c r="K3" s="82"/>
      <c r="L3" s="82"/>
      <c r="M3" s="82"/>
      <c r="N3" s="82"/>
      <c r="O3" s="82"/>
      <c r="P3" s="82"/>
      <c r="Q3" s="82"/>
      <c r="R3" s="82"/>
      <c r="S3" s="82"/>
      <c r="T3" s="82"/>
      <c r="U3" s="82"/>
      <c r="V3" s="82"/>
      <c r="W3" s="86"/>
      <c r="X3" s="88" t="s">
        <v>56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9</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61</v>
      </c>
      <c r="B4" s="73"/>
      <c r="C4" s="73"/>
      <c r="D4" s="73"/>
      <c r="E4" s="73"/>
      <c r="F4" s="73"/>
      <c r="G4" s="73"/>
      <c r="H4" s="80"/>
      <c r="I4" s="83"/>
      <c r="J4" s="83"/>
      <c r="K4" s="83"/>
      <c r="L4" s="83"/>
      <c r="M4" s="83"/>
      <c r="N4" s="83"/>
      <c r="O4" s="83"/>
      <c r="P4" s="83"/>
      <c r="Q4" s="83"/>
      <c r="R4" s="83"/>
      <c r="S4" s="83"/>
      <c r="T4" s="83"/>
      <c r="U4" s="83"/>
      <c r="V4" s="83"/>
      <c r="W4" s="87"/>
      <c r="X4" s="89" t="s">
        <v>54</v>
      </c>
      <c r="Y4" s="89"/>
      <c r="Z4" s="89"/>
      <c r="AA4" s="89"/>
      <c r="AB4" s="89"/>
      <c r="AC4" s="89"/>
      <c r="AD4" s="89"/>
      <c r="AE4" s="89"/>
      <c r="AF4" s="89"/>
      <c r="AG4" s="89"/>
      <c r="AH4" s="89"/>
      <c r="AI4" s="89" t="s">
        <v>46</v>
      </c>
      <c r="AJ4" s="89"/>
      <c r="AK4" s="89"/>
      <c r="AL4" s="89"/>
      <c r="AM4" s="89"/>
      <c r="AN4" s="89"/>
      <c r="AO4" s="89"/>
      <c r="AP4" s="89"/>
      <c r="AQ4" s="89"/>
      <c r="AR4" s="89"/>
      <c r="AS4" s="89"/>
      <c r="AT4" s="89" t="s">
        <v>40</v>
      </c>
      <c r="AU4" s="89"/>
      <c r="AV4" s="89"/>
      <c r="AW4" s="89"/>
      <c r="AX4" s="89"/>
      <c r="AY4" s="89"/>
      <c r="AZ4" s="89"/>
      <c r="BA4" s="89"/>
      <c r="BB4" s="89"/>
      <c r="BC4" s="89"/>
      <c r="BD4" s="89"/>
      <c r="BE4" s="89" t="s">
        <v>62</v>
      </c>
      <c r="BF4" s="89"/>
      <c r="BG4" s="89"/>
      <c r="BH4" s="89"/>
      <c r="BI4" s="89"/>
      <c r="BJ4" s="89"/>
      <c r="BK4" s="89"/>
      <c r="BL4" s="89"/>
      <c r="BM4" s="89"/>
      <c r="BN4" s="89"/>
      <c r="BO4" s="89"/>
      <c r="BP4" s="89" t="s">
        <v>36</v>
      </c>
      <c r="BQ4" s="89"/>
      <c r="BR4" s="89"/>
      <c r="BS4" s="89"/>
      <c r="BT4" s="89"/>
      <c r="BU4" s="89"/>
      <c r="BV4" s="89"/>
      <c r="BW4" s="89"/>
      <c r="BX4" s="89"/>
      <c r="BY4" s="89"/>
      <c r="BZ4" s="89"/>
      <c r="CA4" s="89" t="s">
        <v>64</v>
      </c>
      <c r="CB4" s="89"/>
      <c r="CC4" s="89"/>
      <c r="CD4" s="89"/>
      <c r="CE4" s="89"/>
      <c r="CF4" s="89"/>
      <c r="CG4" s="89"/>
      <c r="CH4" s="89"/>
      <c r="CI4" s="89"/>
      <c r="CJ4" s="89"/>
      <c r="CK4" s="89"/>
      <c r="CL4" s="89" t="s">
        <v>0</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63</v>
      </c>
      <c r="DT4" s="89"/>
      <c r="DU4" s="89"/>
      <c r="DV4" s="89"/>
      <c r="DW4" s="89"/>
      <c r="DX4" s="89"/>
      <c r="DY4" s="89"/>
      <c r="DZ4" s="89"/>
      <c r="EA4" s="89"/>
      <c r="EB4" s="89"/>
      <c r="EC4" s="89"/>
      <c r="ED4" s="89" t="s">
        <v>67</v>
      </c>
      <c r="EE4" s="89"/>
      <c r="EF4" s="89"/>
      <c r="EG4" s="89"/>
      <c r="EH4" s="89"/>
      <c r="EI4" s="89"/>
      <c r="EJ4" s="89"/>
      <c r="EK4" s="89"/>
      <c r="EL4" s="89"/>
      <c r="EM4" s="89"/>
      <c r="EN4" s="89"/>
    </row>
    <row r="5" spans="1:144">
      <c r="A5" s="70" t="s">
        <v>29</v>
      </c>
      <c r="B5" s="74"/>
      <c r="C5" s="74"/>
      <c r="D5" s="74"/>
      <c r="E5" s="74"/>
      <c r="F5" s="74"/>
      <c r="G5" s="74"/>
      <c r="H5" s="81" t="s">
        <v>58</v>
      </c>
      <c r="I5" s="81" t="s">
        <v>68</v>
      </c>
      <c r="J5" s="81" t="s">
        <v>69</v>
      </c>
      <c r="K5" s="81" t="s">
        <v>70</v>
      </c>
      <c r="L5" s="81" t="s">
        <v>71</v>
      </c>
      <c r="M5" s="81" t="s">
        <v>7</v>
      </c>
      <c r="N5" s="81" t="s">
        <v>72</v>
      </c>
      <c r="O5" s="81" t="s">
        <v>73</v>
      </c>
      <c r="P5" s="81" t="s">
        <v>74</v>
      </c>
      <c r="Q5" s="81" t="s">
        <v>75</v>
      </c>
      <c r="R5" s="81" t="s">
        <v>76</v>
      </c>
      <c r="S5" s="81" t="s">
        <v>77</v>
      </c>
      <c r="T5" s="81" t="s">
        <v>1</v>
      </c>
      <c r="U5" s="81" t="s">
        <v>79</v>
      </c>
      <c r="V5" s="81" t="s">
        <v>80</v>
      </c>
      <c r="W5" s="81" t="s">
        <v>81</v>
      </c>
      <c r="X5" s="81" t="s">
        <v>82</v>
      </c>
      <c r="Y5" s="81" t="s">
        <v>83</v>
      </c>
      <c r="Z5" s="81" t="s">
        <v>84</v>
      </c>
      <c r="AA5" s="81" t="s">
        <v>85</v>
      </c>
      <c r="AB5" s="81" t="s">
        <v>86</v>
      </c>
      <c r="AC5" s="81" t="s">
        <v>87</v>
      </c>
      <c r="AD5" s="81" t="s">
        <v>89</v>
      </c>
      <c r="AE5" s="81" t="s">
        <v>90</v>
      </c>
      <c r="AF5" s="81" t="s">
        <v>91</v>
      </c>
      <c r="AG5" s="81" t="s">
        <v>92</v>
      </c>
      <c r="AH5" s="81" t="s">
        <v>44</v>
      </c>
      <c r="AI5" s="81" t="s">
        <v>82</v>
      </c>
      <c r="AJ5" s="81" t="s">
        <v>83</v>
      </c>
      <c r="AK5" s="81" t="s">
        <v>84</v>
      </c>
      <c r="AL5" s="81" t="s">
        <v>85</v>
      </c>
      <c r="AM5" s="81" t="s">
        <v>86</v>
      </c>
      <c r="AN5" s="81" t="s">
        <v>87</v>
      </c>
      <c r="AO5" s="81" t="s">
        <v>89</v>
      </c>
      <c r="AP5" s="81" t="s">
        <v>90</v>
      </c>
      <c r="AQ5" s="81" t="s">
        <v>91</v>
      </c>
      <c r="AR5" s="81" t="s">
        <v>92</v>
      </c>
      <c r="AS5" s="81" t="s">
        <v>88</v>
      </c>
      <c r="AT5" s="81" t="s">
        <v>82</v>
      </c>
      <c r="AU5" s="81" t="s">
        <v>83</v>
      </c>
      <c r="AV5" s="81" t="s">
        <v>84</v>
      </c>
      <c r="AW5" s="81" t="s">
        <v>85</v>
      </c>
      <c r="AX5" s="81" t="s">
        <v>86</v>
      </c>
      <c r="AY5" s="81" t="s">
        <v>87</v>
      </c>
      <c r="AZ5" s="81" t="s">
        <v>89</v>
      </c>
      <c r="BA5" s="81" t="s">
        <v>90</v>
      </c>
      <c r="BB5" s="81" t="s">
        <v>91</v>
      </c>
      <c r="BC5" s="81" t="s">
        <v>92</v>
      </c>
      <c r="BD5" s="81" t="s">
        <v>88</v>
      </c>
      <c r="BE5" s="81" t="s">
        <v>82</v>
      </c>
      <c r="BF5" s="81" t="s">
        <v>83</v>
      </c>
      <c r="BG5" s="81" t="s">
        <v>84</v>
      </c>
      <c r="BH5" s="81" t="s">
        <v>85</v>
      </c>
      <c r="BI5" s="81" t="s">
        <v>86</v>
      </c>
      <c r="BJ5" s="81" t="s">
        <v>87</v>
      </c>
      <c r="BK5" s="81" t="s">
        <v>89</v>
      </c>
      <c r="BL5" s="81" t="s">
        <v>90</v>
      </c>
      <c r="BM5" s="81" t="s">
        <v>91</v>
      </c>
      <c r="BN5" s="81" t="s">
        <v>92</v>
      </c>
      <c r="BO5" s="81" t="s">
        <v>88</v>
      </c>
      <c r="BP5" s="81" t="s">
        <v>82</v>
      </c>
      <c r="BQ5" s="81" t="s">
        <v>83</v>
      </c>
      <c r="BR5" s="81" t="s">
        <v>84</v>
      </c>
      <c r="BS5" s="81" t="s">
        <v>85</v>
      </c>
      <c r="BT5" s="81" t="s">
        <v>86</v>
      </c>
      <c r="BU5" s="81" t="s">
        <v>87</v>
      </c>
      <c r="BV5" s="81" t="s">
        <v>89</v>
      </c>
      <c r="BW5" s="81" t="s">
        <v>90</v>
      </c>
      <c r="BX5" s="81" t="s">
        <v>91</v>
      </c>
      <c r="BY5" s="81" t="s">
        <v>92</v>
      </c>
      <c r="BZ5" s="81" t="s">
        <v>88</v>
      </c>
      <c r="CA5" s="81" t="s">
        <v>82</v>
      </c>
      <c r="CB5" s="81" t="s">
        <v>83</v>
      </c>
      <c r="CC5" s="81" t="s">
        <v>84</v>
      </c>
      <c r="CD5" s="81" t="s">
        <v>85</v>
      </c>
      <c r="CE5" s="81" t="s">
        <v>86</v>
      </c>
      <c r="CF5" s="81" t="s">
        <v>87</v>
      </c>
      <c r="CG5" s="81" t="s">
        <v>89</v>
      </c>
      <c r="CH5" s="81" t="s">
        <v>90</v>
      </c>
      <c r="CI5" s="81" t="s">
        <v>91</v>
      </c>
      <c r="CJ5" s="81" t="s">
        <v>92</v>
      </c>
      <c r="CK5" s="81" t="s">
        <v>88</v>
      </c>
      <c r="CL5" s="81" t="s">
        <v>82</v>
      </c>
      <c r="CM5" s="81" t="s">
        <v>83</v>
      </c>
      <c r="CN5" s="81" t="s">
        <v>84</v>
      </c>
      <c r="CO5" s="81" t="s">
        <v>85</v>
      </c>
      <c r="CP5" s="81" t="s">
        <v>86</v>
      </c>
      <c r="CQ5" s="81" t="s">
        <v>87</v>
      </c>
      <c r="CR5" s="81" t="s">
        <v>89</v>
      </c>
      <c r="CS5" s="81" t="s">
        <v>90</v>
      </c>
      <c r="CT5" s="81" t="s">
        <v>91</v>
      </c>
      <c r="CU5" s="81" t="s">
        <v>92</v>
      </c>
      <c r="CV5" s="81" t="s">
        <v>88</v>
      </c>
      <c r="CW5" s="81" t="s">
        <v>82</v>
      </c>
      <c r="CX5" s="81" t="s">
        <v>83</v>
      </c>
      <c r="CY5" s="81" t="s">
        <v>84</v>
      </c>
      <c r="CZ5" s="81" t="s">
        <v>85</v>
      </c>
      <c r="DA5" s="81" t="s">
        <v>86</v>
      </c>
      <c r="DB5" s="81" t="s">
        <v>87</v>
      </c>
      <c r="DC5" s="81" t="s">
        <v>89</v>
      </c>
      <c r="DD5" s="81" t="s">
        <v>90</v>
      </c>
      <c r="DE5" s="81" t="s">
        <v>91</v>
      </c>
      <c r="DF5" s="81" t="s">
        <v>92</v>
      </c>
      <c r="DG5" s="81" t="s">
        <v>88</v>
      </c>
      <c r="DH5" s="81" t="s">
        <v>82</v>
      </c>
      <c r="DI5" s="81" t="s">
        <v>83</v>
      </c>
      <c r="DJ5" s="81" t="s">
        <v>84</v>
      </c>
      <c r="DK5" s="81" t="s">
        <v>85</v>
      </c>
      <c r="DL5" s="81" t="s">
        <v>86</v>
      </c>
      <c r="DM5" s="81" t="s">
        <v>87</v>
      </c>
      <c r="DN5" s="81" t="s">
        <v>89</v>
      </c>
      <c r="DO5" s="81" t="s">
        <v>90</v>
      </c>
      <c r="DP5" s="81" t="s">
        <v>91</v>
      </c>
      <c r="DQ5" s="81" t="s">
        <v>92</v>
      </c>
      <c r="DR5" s="81" t="s">
        <v>88</v>
      </c>
      <c r="DS5" s="81" t="s">
        <v>82</v>
      </c>
      <c r="DT5" s="81" t="s">
        <v>83</v>
      </c>
      <c r="DU5" s="81" t="s">
        <v>84</v>
      </c>
      <c r="DV5" s="81" t="s">
        <v>85</v>
      </c>
      <c r="DW5" s="81" t="s">
        <v>86</v>
      </c>
      <c r="DX5" s="81" t="s">
        <v>87</v>
      </c>
      <c r="DY5" s="81" t="s">
        <v>89</v>
      </c>
      <c r="DZ5" s="81" t="s">
        <v>90</v>
      </c>
      <c r="EA5" s="81" t="s">
        <v>91</v>
      </c>
      <c r="EB5" s="81" t="s">
        <v>92</v>
      </c>
      <c r="EC5" s="81" t="s">
        <v>88</v>
      </c>
      <c r="ED5" s="81" t="s">
        <v>82</v>
      </c>
      <c r="EE5" s="81" t="s">
        <v>83</v>
      </c>
      <c r="EF5" s="81" t="s">
        <v>84</v>
      </c>
      <c r="EG5" s="81" t="s">
        <v>85</v>
      </c>
      <c r="EH5" s="81" t="s">
        <v>86</v>
      </c>
      <c r="EI5" s="81" t="s">
        <v>87</v>
      </c>
      <c r="EJ5" s="81" t="s">
        <v>89</v>
      </c>
      <c r="EK5" s="81" t="s">
        <v>90</v>
      </c>
      <c r="EL5" s="81" t="s">
        <v>91</v>
      </c>
      <c r="EM5" s="81" t="s">
        <v>92</v>
      </c>
      <c r="EN5" s="81" t="s">
        <v>88</v>
      </c>
    </row>
    <row r="6" spans="1:144" s="69" customFormat="1">
      <c r="A6" s="70" t="s">
        <v>93</v>
      </c>
      <c r="B6" s="75">
        <f t="shared" ref="B6:W6" si="1">B7</f>
        <v>2018</v>
      </c>
      <c r="C6" s="75">
        <f t="shared" si="1"/>
        <v>303810</v>
      </c>
      <c r="D6" s="75">
        <f t="shared" si="1"/>
        <v>46</v>
      </c>
      <c r="E6" s="75">
        <f t="shared" si="1"/>
        <v>1</v>
      </c>
      <c r="F6" s="75">
        <f t="shared" si="1"/>
        <v>0</v>
      </c>
      <c r="G6" s="75">
        <f t="shared" si="1"/>
        <v>1</v>
      </c>
      <c r="H6" s="75" t="str">
        <f t="shared" si="1"/>
        <v xml:space="preserve">
和歌山県　美浜町</v>
      </c>
      <c r="I6" s="75" t="str">
        <f t="shared" si="1"/>
        <v xml:space="preserve">
法適用</v>
      </c>
      <c r="J6" s="75" t="str">
        <f t="shared" si="1"/>
        <v xml:space="preserve">
水道事業</v>
      </c>
      <c r="K6" s="75" t="str">
        <f t="shared" si="1"/>
        <v xml:space="preserve">
末端給水事業</v>
      </c>
      <c r="L6" s="75" t="str">
        <f t="shared" si="1"/>
        <v xml:space="preserve">
A8</v>
      </c>
      <c r="M6" s="75" t="str">
        <f t="shared" si="1"/>
        <v xml:space="preserve">
非設置</v>
      </c>
      <c r="N6" s="84" t="str">
        <f t="shared" si="1"/>
        <v xml:space="preserve">
-</v>
      </c>
      <c r="O6" s="84">
        <f t="shared" si="1"/>
        <v>78.44</v>
      </c>
      <c r="P6" s="84">
        <f t="shared" si="1"/>
        <v>99.25</v>
      </c>
      <c r="Q6" s="84">
        <f t="shared" si="1"/>
        <v>2278</v>
      </c>
      <c r="R6" s="84">
        <f t="shared" si="1"/>
        <v>7256</v>
      </c>
      <c r="S6" s="84">
        <f t="shared" si="1"/>
        <v>12.77</v>
      </c>
      <c r="T6" s="84">
        <f t="shared" si="1"/>
        <v>568.21</v>
      </c>
      <c r="U6" s="84">
        <f t="shared" si="1"/>
        <v>7153</v>
      </c>
      <c r="V6" s="84">
        <f t="shared" si="1"/>
        <v>12.77</v>
      </c>
      <c r="W6" s="84">
        <f t="shared" si="1"/>
        <v>560.14</v>
      </c>
      <c r="X6" s="90">
        <f t="shared" ref="X6:AG6" si="2">IF(X7="",NA(),X7)</f>
        <v>86.48</v>
      </c>
      <c r="Y6" s="90">
        <f t="shared" si="2"/>
        <v>108.33</v>
      </c>
      <c r="Z6" s="90">
        <f t="shared" si="2"/>
        <v>109.06</v>
      </c>
      <c r="AA6" s="90">
        <f t="shared" si="2"/>
        <v>104.29</v>
      </c>
      <c r="AB6" s="90">
        <f t="shared" si="2"/>
        <v>108.89</v>
      </c>
      <c r="AC6" s="90">
        <f t="shared" si="2"/>
        <v>107.2</v>
      </c>
      <c r="AD6" s="90">
        <f t="shared" si="2"/>
        <v>106.62</v>
      </c>
      <c r="AE6" s="90">
        <f t="shared" si="2"/>
        <v>107.95</v>
      </c>
      <c r="AF6" s="90">
        <f t="shared" si="2"/>
        <v>104.47</v>
      </c>
      <c r="AG6" s="90">
        <f t="shared" si="2"/>
        <v>103.81</v>
      </c>
      <c r="AH6" s="84" t="str">
        <f>IF(AH7="","",IF(AH7="-","【-】","【"&amp;SUBSTITUTE(TEXT(AH7,"#,##0.00"),"-","△")&amp;"】"))</f>
        <v xml:space="preserve">
【112.83】</v>
      </c>
      <c r="AI6" s="84">
        <f t="shared" ref="AI6:AR6" si="3">IF(AI7="",NA(),AI7)</f>
        <v>0</v>
      </c>
      <c r="AJ6" s="84">
        <f t="shared" si="3"/>
        <v>0</v>
      </c>
      <c r="AK6" s="84">
        <f t="shared" si="3"/>
        <v>0</v>
      </c>
      <c r="AL6" s="84">
        <f t="shared" si="3"/>
        <v>0</v>
      </c>
      <c r="AM6" s="84">
        <f t="shared" si="3"/>
        <v>0</v>
      </c>
      <c r="AN6" s="90">
        <f t="shared" si="3"/>
        <v>13.46</v>
      </c>
      <c r="AO6" s="90">
        <f t="shared" si="3"/>
        <v>12.59</v>
      </c>
      <c r="AP6" s="90">
        <f t="shared" si="3"/>
        <v>12.44</v>
      </c>
      <c r="AQ6" s="90">
        <f t="shared" si="3"/>
        <v>16.399999999999999</v>
      </c>
      <c r="AR6" s="90">
        <f t="shared" si="3"/>
        <v>25.66</v>
      </c>
      <c r="AS6" s="84" t="str">
        <f>IF(AS7="","",IF(AS7="-","【-】","【"&amp;SUBSTITUTE(TEXT(AS7,"#,##0.00"),"-","△")&amp;"】"))</f>
        <v xml:space="preserve">
【1.05】</v>
      </c>
      <c r="AT6" s="90">
        <f t="shared" ref="AT6:BC6" si="4">IF(AT7="",NA(),AT7)</f>
        <v>459.37</v>
      </c>
      <c r="AU6" s="90">
        <f t="shared" si="4"/>
        <v>381.15</v>
      </c>
      <c r="AV6" s="90">
        <f t="shared" si="4"/>
        <v>584.45000000000005</v>
      </c>
      <c r="AW6" s="90">
        <f t="shared" si="4"/>
        <v>505.96</v>
      </c>
      <c r="AX6" s="90">
        <f t="shared" si="4"/>
        <v>566.86</v>
      </c>
      <c r="AY6" s="90">
        <f t="shared" si="4"/>
        <v>434.72</v>
      </c>
      <c r="AZ6" s="90">
        <f t="shared" si="4"/>
        <v>416.14</v>
      </c>
      <c r="BA6" s="90">
        <f t="shared" si="4"/>
        <v>371.89</v>
      </c>
      <c r="BB6" s="90">
        <f t="shared" si="4"/>
        <v>293.23</v>
      </c>
      <c r="BC6" s="90">
        <f t="shared" si="4"/>
        <v>300.14</v>
      </c>
      <c r="BD6" s="84" t="str">
        <f>IF(BD7="","",IF(BD7="-","【-】","【"&amp;SUBSTITUTE(TEXT(BD7,"#,##0.00"),"-","△")&amp;"】"))</f>
        <v xml:space="preserve">
【261.93】</v>
      </c>
      <c r="BE6" s="90">
        <f t="shared" ref="BE6:BN6" si="5">IF(BE7="",NA(),BE7)</f>
        <v>301.02</v>
      </c>
      <c r="BF6" s="90">
        <f t="shared" si="5"/>
        <v>277.75</v>
      </c>
      <c r="BG6" s="90">
        <f t="shared" si="5"/>
        <v>341.06</v>
      </c>
      <c r="BH6" s="90">
        <f t="shared" si="5"/>
        <v>317.29000000000002</v>
      </c>
      <c r="BI6" s="90">
        <f t="shared" si="5"/>
        <v>298.44</v>
      </c>
      <c r="BJ6" s="90">
        <f t="shared" si="5"/>
        <v>495.76</v>
      </c>
      <c r="BK6" s="90">
        <f t="shared" si="5"/>
        <v>487.22</v>
      </c>
      <c r="BL6" s="90">
        <f t="shared" si="5"/>
        <v>483.11</v>
      </c>
      <c r="BM6" s="90">
        <f t="shared" si="5"/>
        <v>542.29999999999995</v>
      </c>
      <c r="BN6" s="90">
        <f t="shared" si="5"/>
        <v>566.65</v>
      </c>
      <c r="BO6" s="84" t="str">
        <f>IF(BO7="","",IF(BO7="-","【-】","【"&amp;SUBSTITUTE(TEXT(BO7,"#,##0.00"),"-","△")&amp;"】"))</f>
        <v xml:space="preserve">
【270.46】</v>
      </c>
      <c r="BP6" s="90">
        <f t="shared" ref="BP6:BY6" si="6">IF(BP7="",NA(),BP7)</f>
        <v>83.58</v>
      </c>
      <c r="BQ6" s="90">
        <f t="shared" si="6"/>
        <v>103.38</v>
      </c>
      <c r="BR6" s="90">
        <f t="shared" si="6"/>
        <v>106.2</v>
      </c>
      <c r="BS6" s="90">
        <f t="shared" si="6"/>
        <v>100.31</v>
      </c>
      <c r="BT6" s="90">
        <f t="shared" si="6"/>
        <v>103.32</v>
      </c>
      <c r="BU6" s="90">
        <f t="shared" si="6"/>
        <v>93.66</v>
      </c>
      <c r="BV6" s="90">
        <f t="shared" si="6"/>
        <v>92.76</v>
      </c>
      <c r="BW6" s="90">
        <f t="shared" si="6"/>
        <v>93.28</v>
      </c>
      <c r="BX6" s="90">
        <f t="shared" si="6"/>
        <v>87.51</v>
      </c>
      <c r="BY6" s="90">
        <f t="shared" si="6"/>
        <v>84.77</v>
      </c>
      <c r="BZ6" s="84" t="str">
        <f>IF(BZ7="","",IF(BZ7="-","【-】","【"&amp;SUBSTITUTE(TEXT(BZ7,"#,##0.00"),"-","△")&amp;"】"))</f>
        <v xml:space="preserve">
【103.91】</v>
      </c>
      <c r="CA6" s="90">
        <f t="shared" ref="CA6:CJ6" si="7">IF(CA7="",NA(),CA7)</f>
        <v>152</v>
      </c>
      <c r="CB6" s="90">
        <f t="shared" si="7"/>
        <v>122.9</v>
      </c>
      <c r="CC6" s="90">
        <f t="shared" si="7"/>
        <v>120.35</v>
      </c>
      <c r="CD6" s="90">
        <f t="shared" si="7"/>
        <v>127.39</v>
      </c>
      <c r="CE6" s="90">
        <f t="shared" si="7"/>
        <v>123.72</v>
      </c>
      <c r="CF6" s="90">
        <f t="shared" si="7"/>
        <v>208.21</v>
      </c>
      <c r="CG6" s="90">
        <f t="shared" si="7"/>
        <v>208.67</v>
      </c>
      <c r="CH6" s="90">
        <f t="shared" si="7"/>
        <v>208.29</v>
      </c>
      <c r="CI6" s="90">
        <f t="shared" si="7"/>
        <v>218.42</v>
      </c>
      <c r="CJ6" s="90">
        <f t="shared" si="7"/>
        <v>227.27</v>
      </c>
      <c r="CK6" s="84" t="str">
        <f>IF(CK7="","",IF(CK7="-","【-】","【"&amp;SUBSTITUTE(TEXT(CK7,"#,##0.00"),"-","△")&amp;"】"))</f>
        <v xml:space="preserve">
【167.11】</v>
      </c>
      <c r="CL6" s="90">
        <f t="shared" ref="CL6:CU6" si="8">IF(CL7="",NA(),CL7)</f>
        <v>51.17</v>
      </c>
      <c r="CM6" s="90">
        <f t="shared" si="8"/>
        <v>49.94</v>
      </c>
      <c r="CN6" s="90">
        <f t="shared" si="8"/>
        <v>49.58</v>
      </c>
      <c r="CO6" s="90">
        <f t="shared" si="8"/>
        <v>50.04</v>
      </c>
      <c r="CP6" s="90">
        <f t="shared" si="8"/>
        <v>49.14</v>
      </c>
      <c r="CQ6" s="90">
        <f t="shared" si="8"/>
        <v>49.22</v>
      </c>
      <c r="CR6" s="90">
        <f t="shared" si="8"/>
        <v>49.08</v>
      </c>
      <c r="CS6" s="90">
        <f t="shared" si="8"/>
        <v>49.32</v>
      </c>
      <c r="CT6" s="90">
        <f t="shared" si="8"/>
        <v>50.24</v>
      </c>
      <c r="CU6" s="90">
        <f t="shared" si="8"/>
        <v>50.29</v>
      </c>
      <c r="CV6" s="84" t="str">
        <f>IF(CV7="","",IF(CV7="-","【-】","【"&amp;SUBSTITUTE(TEXT(CV7,"#,##0.00"),"-","△")&amp;"】"))</f>
        <v xml:space="preserve">
【60.27】</v>
      </c>
      <c r="CW6" s="90">
        <f t="shared" ref="CW6:DF6" si="9">IF(CW7="",NA(),CW7)</f>
        <v>95.73</v>
      </c>
      <c r="CX6" s="90">
        <f t="shared" si="9"/>
        <v>96.87</v>
      </c>
      <c r="CY6" s="90">
        <f t="shared" si="9"/>
        <v>95.99</v>
      </c>
      <c r="CZ6" s="90">
        <f t="shared" si="9"/>
        <v>94.7</v>
      </c>
      <c r="DA6" s="90">
        <f t="shared" si="9"/>
        <v>94.32</v>
      </c>
      <c r="DB6" s="90">
        <f t="shared" si="9"/>
        <v>79.48</v>
      </c>
      <c r="DC6" s="90">
        <f t="shared" si="9"/>
        <v>79.3</v>
      </c>
      <c r="DD6" s="90">
        <f t="shared" si="9"/>
        <v>79.34</v>
      </c>
      <c r="DE6" s="90">
        <f t="shared" si="9"/>
        <v>78.650000000000006</v>
      </c>
      <c r="DF6" s="90">
        <f t="shared" si="9"/>
        <v>77.73</v>
      </c>
      <c r="DG6" s="84" t="str">
        <f>IF(DG7="","",IF(DG7="-","【-】","【"&amp;SUBSTITUTE(TEXT(DG7,"#,##0.00"),"-","△")&amp;"】"))</f>
        <v xml:space="preserve">
【89.92】</v>
      </c>
      <c r="DH6" s="90">
        <f t="shared" ref="DH6:DQ6" si="10">IF(DH7="",NA(),DH7)</f>
        <v>53.76</v>
      </c>
      <c r="DI6" s="90">
        <f t="shared" si="10"/>
        <v>55.61</v>
      </c>
      <c r="DJ6" s="90">
        <f t="shared" si="10"/>
        <v>52.3</v>
      </c>
      <c r="DK6" s="90">
        <f t="shared" si="10"/>
        <v>53.66</v>
      </c>
      <c r="DL6" s="90">
        <f t="shared" si="10"/>
        <v>55.38</v>
      </c>
      <c r="DM6" s="90">
        <f t="shared" si="10"/>
        <v>46.12</v>
      </c>
      <c r="DN6" s="90">
        <f t="shared" si="10"/>
        <v>47.44</v>
      </c>
      <c r="DO6" s="90">
        <f t="shared" si="10"/>
        <v>48.3</v>
      </c>
      <c r="DP6" s="90">
        <f t="shared" si="10"/>
        <v>45.14</v>
      </c>
      <c r="DQ6" s="90">
        <f t="shared" si="10"/>
        <v>45.85</v>
      </c>
      <c r="DR6" s="84" t="str">
        <f>IF(DR7="","",IF(DR7="-","【-】","【"&amp;SUBSTITUTE(TEXT(DR7,"#,##0.00"),"-","△")&amp;"】"))</f>
        <v xml:space="preserve">
【48.85】</v>
      </c>
      <c r="DS6" s="90">
        <f t="shared" ref="DS6:EB6" si="11">IF(DS7="",NA(),DS7)</f>
        <v>11.31</v>
      </c>
      <c r="DT6" s="90">
        <f t="shared" si="11"/>
        <v>11.68</v>
      </c>
      <c r="DU6" s="90">
        <f t="shared" si="11"/>
        <v>11.76</v>
      </c>
      <c r="DV6" s="90">
        <f t="shared" si="11"/>
        <v>12.96</v>
      </c>
      <c r="DW6" s="90">
        <f t="shared" si="11"/>
        <v>13.58</v>
      </c>
      <c r="DX6" s="90">
        <f t="shared" si="11"/>
        <v>9.86</v>
      </c>
      <c r="DY6" s="90">
        <f t="shared" si="11"/>
        <v>11.16</v>
      </c>
      <c r="DZ6" s="90">
        <f t="shared" si="11"/>
        <v>12.43</v>
      </c>
      <c r="EA6" s="90">
        <f t="shared" si="11"/>
        <v>13.58</v>
      </c>
      <c r="EB6" s="90">
        <f t="shared" si="11"/>
        <v>14.13</v>
      </c>
      <c r="EC6" s="84" t="str">
        <f>IF(EC7="","",IF(EC7="-","【-】","【"&amp;SUBSTITUTE(TEXT(EC7,"#,##0.00"),"-","△")&amp;"】"))</f>
        <v xml:space="preserve">
【17.80】</v>
      </c>
      <c r="ED6" s="90">
        <f t="shared" ref="ED6:EM6" si="12">IF(ED7="",NA(),ED7)</f>
        <v>0.41</v>
      </c>
      <c r="EE6" s="90">
        <f t="shared" si="12"/>
        <v>1.1000000000000001</v>
      </c>
      <c r="EF6" s="90">
        <f t="shared" si="12"/>
        <v>0.32</v>
      </c>
      <c r="EG6" s="84">
        <f t="shared" si="12"/>
        <v>0</v>
      </c>
      <c r="EH6" s="84">
        <f t="shared" si="12"/>
        <v>0</v>
      </c>
      <c r="EI6" s="90">
        <f t="shared" si="12"/>
        <v>0.56000000000000005</v>
      </c>
      <c r="EJ6" s="90">
        <f t="shared" si="12"/>
        <v>0.65</v>
      </c>
      <c r="EK6" s="90">
        <f t="shared" si="12"/>
        <v>0.46</v>
      </c>
      <c r="EL6" s="90">
        <f t="shared" si="12"/>
        <v>0.44</v>
      </c>
      <c r="EM6" s="90">
        <f t="shared" si="12"/>
        <v>0.52</v>
      </c>
      <c r="EN6" s="84" t="str">
        <f>IF(EN7="","",IF(EN7="-","【-】","【"&amp;SUBSTITUTE(TEXT(EN7,"#,##0.00"),"-","△")&amp;"】"))</f>
        <v xml:space="preserve">
【0.70】</v>
      </c>
    </row>
    <row r="7" spans="1:144" s="69" customFormat="1">
      <c r="A7" s="70"/>
      <c r="B7" s="76">
        <v>2018</v>
      </c>
      <c r="C7" s="76">
        <v>303810</v>
      </c>
      <c r="D7" s="76">
        <v>46</v>
      </c>
      <c r="E7" s="76">
        <v>1</v>
      </c>
      <c r="F7" s="76">
        <v>0</v>
      </c>
      <c r="G7" s="76">
        <v>1</v>
      </c>
      <c r="H7" s="76" t="s">
        <v>94</v>
      </c>
      <c r="I7" s="76" t="s">
        <v>95</v>
      </c>
      <c r="J7" s="76" t="s">
        <v>96</v>
      </c>
      <c r="K7" s="76" t="s">
        <v>97</v>
      </c>
      <c r="L7" s="76" t="s">
        <v>78</v>
      </c>
      <c r="M7" s="76" t="s">
        <v>16</v>
      </c>
      <c r="N7" s="85" t="s">
        <v>98</v>
      </c>
      <c r="O7" s="85">
        <v>78.44</v>
      </c>
      <c r="P7" s="85">
        <v>99.25</v>
      </c>
      <c r="Q7" s="85">
        <v>2278</v>
      </c>
      <c r="R7" s="85">
        <v>7256</v>
      </c>
      <c r="S7" s="85">
        <v>12.77</v>
      </c>
      <c r="T7" s="85">
        <v>568.21</v>
      </c>
      <c r="U7" s="85">
        <v>7153</v>
      </c>
      <c r="V7" s="85">
        <v>12.77</v>
      </c>
      <c r="W7" s="85">
        <v>560.14</v>
      </c>
      <c r="X7" s="85">
        <v>86.48</v>
      </c>
      <c r="Y7" s="85">
        <v>108.33</v>
      </c>
      <c r="Z7" s="85">
        <v>109.06</v>
      </c>
      <c r="AA7" s="85">
        <v>104.29</v>
      </c>
      <c r="AB7" s="85">
        <v>108.89</v>
      </c>
      <c r="AC7" s="85">
        <v>107.2</v>
      </c>
      <c r="AD7" s="85">
        <v>106.62</v>
      </c>
      <c r="AE7" s="85">
        <v>107.95</v>
      </c>
      <c r="AF7" s="85">
        <v>104.47</v>
      </c>
      <c r="AG7" s="85">
        <v>103.81</v>
      </c>
      <c r="AH7" s="85">
        <v>112.83</v>
      </c>
      <c r="AI7" s="85">
        <v>0</v>
      </c>
      <c r="AJ7" s="85">
        <v>0</v>
      </c>
      <c r="AK7" s="85">
        <v>0</v>
      </c>
      <c r="AL7" s="85">
        <v>0</v>
      </c>
      <c r="AM7" s="85">
        <v>0</v>
      </c>
      <c r="AN7" s="85">
        <v>13.46</v>
      </c>
      <c r="AO7" s="85">
        <v>12.59</v>
      </c>
      <c r="AP7" s="85">
        <v>12.44</v>
      </c>
      <c r="AQ7" s="85">
        <v>16.399999999999999</v>
      </c>
      <c r="AR7" s="85">
        <v>25.66</v>
      </c>
      <c r="AS7" s="85">
        <v>1.05</v>
      </c>
      <c r="AT7" s="85">
        <v>459.37</v>
      </c>
      <c r="AU7" s="85">
        <v>381.15</v>
      </c>
      <c r="AV7" s="85">
        <v>584.45000000000005</v>
      </c>
      <c r="AW7" s="85">
        <v>505.96</v>
      </c>
      <c r="AX7" s="85">
        <v>566.86</v>
      </c>
      <c r="AY7" s="85">
        <v>434.72</v>
      </c>
      <c r="AZ7" s="85">
        <v>416.14</v>
      </c>
      <c r="BA7" s="85">
        <v>371.89</v>
      </c>
      <c r="BB7" s="85">
        <v>293.23</v>
      </c>
      <c r="BC7" s="85">
        <v>300.14</v>
      </c>
      <c r="BD7" s="85">
        <v>261.93</v>
      </c>
      <c r="BE7" s="85">
        <v>301.02</v>
      </c>
      <c r="BF7" s="85">
        <v>277.75</v>
      </c>
      <c r="BG7" s="85">
        <v>341.06</v>
      </c>
      <c r="BH7" s="85">
        <v>317.29000000000002</v>
      </c>
      <c r="BI7" s="85">
        <v>298.44</v>
      </c>
      <c r="BJ7" s="85">
        <v>495.76</v>
      </c>
      <c r="BK7" s="85">
        <v>487.22</v>
      </c>
      <c r="BL7" s="85">
        <v>483.11</v>
      </c>
      <c r="BM7" s="85">
        <v>542.29999999999995</v>
      </c>
      <c r="BN7" s="85">
        <v>566.65</v>
      </c>
      <c r="BO7" s="85">
        <v>270.45999999999998</v>
      </c>
      <c r="BP7" s="85">
        <v>83.58</v>
      </c>
      <c r="BQ7" s="85">
        <v>103.38</v>
      </c>
      <c r="BR7" s="85">
        <v>106.2</v>
      </c>
      <c r="BS7" s="85">
        <v>100.31</v>
      </c>
      <c r="BT7" s="85">
        <v>103.32</v>
      </c>
      <c r="BU7" s="85">
        <v>93.66</v>
      </c>
      <c r="BV7" s="85">
        <v>92.76</v>
      </c>
      <c r="BW7" s="85">
        <v>93.28</v>
      </c>
      <c r="BX7" s="85">
        <v>87.51</v>
      </c>
      <c r="BY7" s="85">
        <v>84.77</v>
      </c>
      <c r="BZ7" s="85">
        <v>103.91</v>
      </c>
      <c r="CA7" s="85">
        <v>152</v>
      </c>
      <c r="CB7" s="85">
        <v>122.9</v>
      </c>
      <c r="CC7" s="85">
        <v>120.35</v>
      </c>
      <c r="CD7" s="85">
        <v>127.39</v>
      </c>
      <c r="CE7" s="85">
        <v>123.72</v>
      </c>
      <c r="CF7" s="85">
        <v>208.21</v>
      </c>
      <c r="CG7" s="85">
        <v>208.67</v>
      </c>
      <c r="CH7" s="85">
        <v>208.29</v>
      </c>
      <c r="CI7" s="85">
        <v>218.42</v>
      </c>
      <c r="CJ7" s="85">
        <v>227.27</v>
      </c>
      <c r="CK7" s="85">
        <v>167.11</v>
      </c>
      <c r="CL7" s="85">
        <v>51.17</v>
      </c>
      <c r="CM7" s="85">
        <v>49.94</v>
      </c>
      <c r="CN7" s="85">
        <v>49.58</v>
      </c>
      <c r="CO7" s="85">
        <v>50.04</v>
      </c>
      <c r="CP7" s="85">
        <v>49.14</v>
      </c>
      <c r="CQ7" s="85">
        <v>49.22</v>
      </c>
      <c r="CR7" s="85">
        <v>49.08</v>
      </c>
      <c r="CS7" s="85">
        <v>49.32</v>
      </c>
      <c r="CT7" s="85">
        <v>50.24</v>
      </c>
      <c r="CU7" s="85">
        <v>50.29</v>
      </c>
      <c r="CV7" s="85">
        <v>60.27</v>
      </c>
      <c r="CW7" s="85">
        <v>95.73</v>
      </c>
      <c r="CX7" s="85">
        <v>96.87</v>
      </c>
      <c r="CY7" s="85">
        <v>95.99</v>
      </c>
      <c r="CZ7" s="85">
        <v>94.7</v>
      </c>
      <c r="DA7" s="85">
        <v>94.32</v>
      </c>
      <c r="DB7" s="85">
        <v>79.48</v>
      </c>
      <c r="DC7" s="85">
        <v>79.3</v>
      </c>
      <c r="DD7" s="85">
        <v>79.34</v>
      </c>
      <c r="DE7" s="85">
        <v>78.650000000000006</v>
      </c>
      <c r="DF7" s="85">
        <v>77.73</v>
      </c>
      <c r="DG7" s="85">
        <v>89.92</v>
      </c>
      <c r="DH7" s="85">
        <v>53.76</v>
      </c>
      <c r="DI7" s="85">
        <v>55.61</v>
      </c>
      <c r="DJ7" s="85">
        <v>52.3</v>
      </c>
      <c r="DK7" s="85">
        <v>53.66</v>
      </c>
      <c r="DL7" s="85">
        <v>55.38</v>
      </c>
      <c r="DM7" s="85">
        <v>46.12</v>
      </c>
      <c r="DN7" s="85">
        <v>47.44</v>
      </c>
      <c r="DO7" s="85">
        <v>48.3</v>
      </c>
      <c r="DP7" s="85">
        <v>45.14</v>
      </c>
      <c r="DQ7" s="85">
        <v>45.85</v>
      </c>
      <c r="DR7" s="85">
        <v>48.85</v>
      </c>
      <c r="DS7" s="85">
        <v>11.31</v>
      </c>
      <c r="DT7" s="85">
        <v>11.68</v>
      </c>
      <c r="DU7" s="85">
        <v>11.76</v>
      </c>
      <c r="DV7" s="85">
        <v>12.96</v>
      </c>
      <c r="DW7" s="85">
        <v>13.58</v>
      </c>
      <c r="DX7" s="85">
        <v>9.86</v>
      </c>
      <c r="DY7" s="85">
        <v>11.16</v>
      </c>
      <c r="DZ7" s="85">
        <v>12.43</v>
      </c>
      <c r="EA7" s="85">
        <v>13.58</v>
      </c>
      <c r="EB7" s="85">
        <v>14.13</v>
      </c>
      <c r="EC7" s="85">
        <v>17.8</v>
      </c>
      <c r="ED7" s="85">
        <v>0.41</v>
      </c>
      <c r="EE7" s="85">
        <v>1.1000000000000001</v>
      </c>
      <c r="EF7" s="85">
        <v>0.32</v>
      </c>
      <c r="EG7" s="85">
        <v>0</v>
      </c>
      <c r="EH7" s="85">
        <v>0</v>
      </c>
      <c r="EI7" s="85">
        <v>0.56000000000000005</v>
      </c>
      <c r="EJ7" s="85">
        <v>0.65</v>
      </c>
      <c r="EK7" s="85">
        <v>0.46</v>
      </c>
      <c r="EL7" s="85">
        <v>0.44</v>
      </c>
      <c r="EM7" s="85">
        <v>0.52</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99</v>
      </c>
      <c r="C9" s="71" t="s">
        <v>100</v>
      </c>
      <c r="D9" s="71" t="s">
        <v>101</v>
      </c>
      <c r="E9" s="71" t="s">
        <v>102</v>
      </c>
      <c r="F9" s="71" t="s">
        <v>103</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52</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2019-12-05T04:23:34Z</dcterms:created>
  <dcterms:modified xsi:type="dcterms:W3CDTF">2020-02-03T06:10:59Z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2020-02-03T06:10:59Z</vt:filetime>
  </property>
</Properties>
</file>