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01通知文等\16有田川町\"/>
    </mc:Choice>
  </mc:AlternateContent>
  <workbookProtection workbookAlgorithmName="SHA-512" workbookHashValue="fCBmVO5VV6YWFBJZOPlKfyHJdwaF0wCK2JZhzJSnKlSQzjwc6+Rlj+D0txdRN9aRQWT04hbAlP+HITYBdL88AA==" workbookSaltValue="FQjx4AQz023TSwAos+NA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<sst xmlns="http://schemas.openxmlformats.org/spreadsheetml/2006/main" count="228" uniqueCount="114">
  <si>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</si>
  <si>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</si>
  <si>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</si>
  <si>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</si>
  <si>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</si>
  <si>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</si>
  <si>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</si>
  <si>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</si>
  <si>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</si>
  <si>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</si>
  <si>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</si>
  <si>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</si>
  <si>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</si>
  <si>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</si>
  <si>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</si>
  <si>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</si>
  <si>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</si>
  <si>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</si>
  <si>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</si>
  <si>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</si>
  <si>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</si>
  <si>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</si>
  <si>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</si>
  <si>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</si>
  <si>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</si>
  <si>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</si>
  <si>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</si>
  <si>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</si>
  <si>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</si>
  <si>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</si>
  <si>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</si>
  <si>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</si>
  <si>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</si>
  <si>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</si>
  <si>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</si>
  <si>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</si>
  <si>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</si>
  <si>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</si>
  <si>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</si>
  <si>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</si>
  <si>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</si>
  <si>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</si>
  <si>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</si>
  <si>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</si>
  <si>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</si>
  <si>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</si>
  <si>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</si>
  <si>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</si>
  <si>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</si>
  <si>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</si>
  <si>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</si>
  <si>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</si>
  <si>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</si>
  <si>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</si>
  <si>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</si>
  <si>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</si>
  <si>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</si>
  <si>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</si>
  <si>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</si>
  <si>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</si>
  <si>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</si>
  <si>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</si>
  <si>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</si>
  <si>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</si>
  <si>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</si>
  <si>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</si>
  <si>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</si>
  <si>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</si>
  <si>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</si>
  <si>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</si>
  <si>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</si>
  <si>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</si>
  <si>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</si>
  <si>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</si>
  <si>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</si>
  <si>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</si>
  <si>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</si>
  <si>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</si>
  <si>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</si>
  <si>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</si>
  <si>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</si>
  <si>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</si>
  <si>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</si>
  <si>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</si>
  <si>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</si>
  <si>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</si>
  <si>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</si>
  <si>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</si>
  <si>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</si>
  <si>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</si>
  <si>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</si>
  <si>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</si>
  <si>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</si>
  <si>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</si>
  <si>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</si>
  <si>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</si>
  <si>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</si>
  <si>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</si>
  <si>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</si>
  <si>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</si>
  <si>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</si>
  <si>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</si>
  <si>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</si>
  <si>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</si>
  <si>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</si>
  <si>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</si>
  <si>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</si>
  <si>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</si>
  <si>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</si>
  <si>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</si>
  <si>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</si>
  <si>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きており使用料で回収すべき経費を全て賄えていない状況になってきています。「汚水処理原価」「施設利用率」「水洗化率」についてはいずれも良好な数値を示しており、効率的な経営であると考えられます。</t>
    <phoneticPr fontId="4"/>
  </si>
  <si>
    <t>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</si>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</sst>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3F-4EB0-B4DC-0760A9D862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3F-4EB0-B4DC-0760A9D862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77.47</c:v>
                </c:pt>
                <c:pt idx="1">
                  <c:v>74.290000000000006</c:v>
                </c:pt>
                <c:pt idx="2">
                  <c:v>72.010000000000005</c:v>
                </c:pt>
                <c:pt idx="3">
                  <c:v>69.739999999999995</c:v>
                </c:pt>
                <c:pt idx="4">
                  <c:v>70.209999999999994</c:v>
                </c:pt>
              </c:numCache>
            </c:numRef>
          </c:val>
          <c:extLst>
            <c:ext xmlns:c16="http://schemas.microsoft.com/office/drawing/2014/chart" uri="{C3380CC4-5D6E-409C-BE32-E72D297353CC}">
              <c16:uniqueId val="{00000000-8462-4D63-B2A0-22B236CF1D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2-4D63-B2A0-22B236CF1D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1-4C15-BBD4-A9BDC2D778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1-4C15-BBD4-A9BDC2D778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1A-4729-9C18-3EC70B4F8F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A-4729-9C18-3EC70B4F8F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3-4473-A667-3A68313926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3-4473-A667-3A68313926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B-49D5-9790-E353B358F4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B-49D5-9790-E353B358F4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23-466F-886B-3F997A0E68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4723-466F-886B-3F997A0E68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63.58</c:v>
                </c:pt>
                <c:pt idx="1">
                  <c:v>67.28</c:v>
                </c:pt>
                <c:pt idx="2">
                  <c:v>80.709999999999994</c:v>
                </c:pt>
                <c:pt idx="3">
                  <c:v>87.28</c:v>
                </c:pt>
                <c:pt idx="4">
                  <c:v>80.31</c:v>
                </c:pt>
              </c:numCache>
            </c:numRef>
          </c:val>
          <c:extLst>
            <c:ext xmlns:c16="http://schemas.microsoft.com/office/drawing/2014/chart" uri="{C3380CC4-5D6E-409C-BE32-E72D297353CC}">
              <c16:uniqueId val="{00000000-A7D4-43DE-912E-37E81584F0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A7D4-43DE-912E-37E81584F0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267.02999999999997</c:v>
                </c:pt>
                <c:pt idx="1">
                  <c:v>229.85</c:v>
                </c:pt>
                <c:pt idx="2">
                  <c:v>200.29</c:v>
                </c:pt>
                <c:pt idx="3">
                  <c:v>189.14</c:v>
                </c:pt>
                <c:pt idx="4">
                  <c:v>206.3</c:v>
                </c:pt>
              </c:numCache>
            </c:numRef>
          </c:val>
          <c:extLst>
            <c:ext xmlns:c16="http://schemas.microsoft.com/office/drawing/2014/chart" uri="{C3380CC4-5D6E-409C-BE32-E72D297353CC}">
              <c16:uniqueId val="{00000000-956C-46DA-A5FF-CDFB579747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956C-46DA-A5FF-CDFB579747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58.33</c:v>
                </c:pt>
                <c:pt idx="1">
                  <c:v>58.33</c:v>
                </c:pt>
                <c:pt idx="2">
                  <c:v>62.5</c:v>
                </c:pt>
                <c:pt idx="3">
                  <c:v>58.33</c:v>
                </c:pt>
                <c:pt idx="4">
                  <c:v>58.33</c:v>
                </c:pt>
              </c:numCache>
            </c:numRef>
          </c:val>
          <c:extLst>
            <c:ext xmlns:c16="http://schemas.microsoft.com/office/drawing/2014/chart" uri="{C3380CC4-5D6E-409C-BE32-E72D297353CC}">
              <c16:uniqueId val="{00000000-2380-4B19-B724-7A67A91DBB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2380-4B19-B724-7A67A91DBB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3A-4DFC-8963-FFB7C98A77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D93A-4DFC-8963-FFB7C98A77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3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有田川町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26590</v>
      </c>
      <c r="AM8" s="50"/>
      <c r="AN8" s="50"/>
      <c r="AO8" s="50"/>
      <c r="AP8" s="50"/>
      <c r="AQ8" s="50"/>
      <c r="AR8" s="50"/>
      <c r="AS8" s="50"/>
      <c r="AT8" s="45">
        <f>データ!T6</f>
        <v>351.84</v>
      </c>
      <c r="AU8" s="45"/>
      <c r="AV8" s="45"/>
      <c r="AW8" s="45"/>
      <c r="AX8" s="45"/>
      <c r="AY8" s="45"/>
      <c r="AZ8" s="45"/>
      <c r="BA8" s="45"/>
      <c r="BB8" s="45">
        <f>データ!U6</f>
        <v>75.569999999999993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0.19</v>
      </c>
      <c r="Q10" s="45"/>
      <c r="R10" s="45"/>
      <c r="S10" s="45"/>
      <c r="T10" s="45"/>
      <c r="U10" s="45"/>
      <c r="V10" s="45"/>
      <c r="W10" s="45">
        <f>データ!Q6</f>
        <v>100</v>
      </c>
      <c r="X10" s="45"/>
      <c r="Y10" s="45"/>
      <c r="Z10" s="45"/>
      <c r="AA10" s="45"/>
      <c r="AB10" s="45"/>
      <c r="AC10" s="45"/>
      <c r="AD10" s="50">
        <f>データ!R6</f>
        <v>3465</v>
      </c>
      <c r="AE10" s="50"/>
      <c r="AF10" s="50"/>
      <c r="AG10" s="50"/>
      <c r="AH10" s="50"/>
      <c r="AI10" s="50"/>
      <c r="AJ10" s="50"/>
      <c r="AK10" s="2"/>
      <c r="AL10" s="50">
        <f>データ!V6</f>
        <v>50</v>
      </c>
      <c r="AM10" s="50"/>
      <c r="AN10" s="50"/>
      <c r="AO10" s="50"/>
      <c r="AP10" s="50"/>
      <c r="AQ10" s="50"/>
      <c r="AR10" s="50"/>
      <c r="AS10" s="50"/>
      <c r="AT10" s="45">
        <f>データ!W6</f>
        <v>0.05</v>
      </c>
      <c r="AU10" s="45"/>
      <c r="AV10" s="45"/>
      <c r="AW10" s="45"/>
      <c r="AX10" s="45"/>
      <c r="AY10" s="45"/>
      <c r="AZ10" s="45"/>
      <c r="BA10" s="45"/>
      <c r="BB10" s="45">
        <f>データ!X6</f>
        <v>1000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43</v>
      </c>
      <c r="N86" s="26" t="s">
        <v>44</v>
      </c>
      <c r="O86" s="26" t="str">
        <f>データ!EO6</f>
        <v>【0.00】</v>
      </c>
    </row>
  </sheetData>
  <sheetProtection algorithmName="SHA-512" hashValue="KtcTQJPqHMLEq0lWlgJaW2TL+ZRIQHgcDC1fPUNXAcuizPpf/JqHpDDGEDZ5jj4xuxdO9M1fWzus+51DN5tq8g==" saltValue="9Vay3qNzDzSbkbkRpm68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303666</v>
      </c>
      <c r="D6" s="33">
        <f t="shared" si="3"/>
        <v>47</v>
      </c>
      <c r="E6" s="33">
        <f t="shared" si="3"/>
        <v>17</v>
      </c>
      <c r="F6" s="33">
        <f t="shared" si="3"/>
        <v>8</v>
      </c>
      <c r="G6" s="33">
        <f t="shared" si="3"/>
        <v>0</v>
      </c>
      <c r="H6" s="33" t="str">
        <f t="shared" si="3"/>
        <v>和歌山県　有田川町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0.19</v>
      </c>
      <c r="Q6" s="34">
        <f t="shared" si="3"/>
        <v>100</v>
      </c>
      <c r="R6" s="34">
        <f t="shared" si="3"/>
        <v>3465</v>
      </c>
      <c r="S6" s="34">
        <f t="shared" si="3"/>
        <v>26590</v>
      </c>
      <c r="T6" s="34">
        <f t="shared" si="3"/>
        <v>351.84</v>
      </c>
      <c r="U6" s="34">
        <f t="shared" si="3"/>
        <v>75.569999999999993</v>
      </c>
      <c r="V6" s="34">
        <f t="shared" si="3"/>
        <v>50</v>
      </c>
      <c r="W6" s="34">
        <f t="shared" si="3"/>
        <v>0.05</v>
      </c>
      <c r="X6" s="34">
        <f t="shared" si="3"/>
        <v>1000</v>
      </c>
      <c r="Y6" s="35">
        <f>IF(Y7="",NA(),Y7)</f>
        <v>77.47</v>
      </c>
      <c r="Z6" s="35">
        <f t="shared" ref="Z6:AH6" si="4">IF(Z7="",NA(),Z7)</f>
        <v>74.290000000000006</v>
      </c>
      <c r="AA6" s="35">
        <f t="shared" si="4"/>
        <v>72.010000000000005</v>
      </c>
      <c r="AB6" s="35">
        <f t="shared" si="4"/>
        <v>69.739999999999995</v>
      </c>
      <c r="AC6" s="35">
        <f t="shared" si="4"/>
        <v>70.209999999999994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63.58</v>
      </c>
      <c r="BR6" s="35">
        <f t="shared" ref="BR6:BZ6" si="8">IF(BR7="",NA(),BR7)</f>
        <v>67.28</v>
      </c>
      <c r="BS6" s="35">
        <f t="shared" si="8"/>
        <v>80.709999999999994</v>
      </c>
      <c r="BT6" s="35">
        <f t="shared" si="8"/>
        <v>87.28</v>
      </c>
      <c r="BU6" s="35">
        <f t="shared" si="8"/>
        <v>80.31</v>
      </c>
      <c r="BV6" s="35">
        <f t="shared" si="8"/>
        <v>39.99</v>
      </c>
      <c r="BW6" s="35">
        <f t="shared" si="8"/>
        <v>35.83</v>
      </c>
      <c r="BX6" s="35">
        <f t="shared" si="8"/>
        <v>37.06</v>
      </c>
      <c r="BY6" s="35">
        <f t="shared" si="8"/>
        <v>41.35</v>
      </c>
      <c r="BZ6" s="35">
        <f t="shared" si="8"/>
        <v>39.07</v>
      </c>
      <c r="CA6" s="34" t="str">
        <f>IF(CA7="","",IF(CA7="-","【-】","【"&amp;SUBSTITUTE(TEXT(CA7,"#,##0.00"),"-","△")&amp;"】"))</f>
        <v>【39.07】</v>
      </c>
      <c r="CB6" s="35">
        <f>IF(CB7="",NA(),CB7)</f>
        <v>267.02999999999997</v>
      </c>
      <c r="CC6" s="35">
        <f t="shared" ref="CC6:CK6" si="9">IF(CC7="",NA(),CC7)</f>
        <v>229.85</v>
      </c>
      <c r="CD6" s="35">
        <f t="shared" si="9"/>
        <v>200.29</v>
      </c>
      <c r="CE6" s="35">
        <f t="shared" si="9"/>
        <v>189.14</v>
      </c>
      <c r="CF6" s="35">
        <f t="shared" si="9"/>
        <v>206.3</v>
      </c>
      <c r="CG6" s="35">
        <f t="shared" si="9"/>
        <v>477.5</v>
      </c>
      <c r="CH6" s="35">
        <f t="shared" si="9"/>
        <v>528.37</v>
      </c>
      <c r="CI6" s="35">
        <f t="shared" si="9"/>
        <v>514.20000000000005</v>
      </c>
      <c r="CJ6" s="35">
        <f t="shared" si="9"/>
        <v>456.7</v>
      </c>
      <c r="CK6" s="35">
        <f t="shared" si="9"/>
        <v>485</v>
      </c>
      <c r="CL6" s="34" t="str">
        <f>IF(CL7="","",IF(CL7="-","【-】","【"&amp;SUBSTITUTE(TEXT(CL7,"#,##0.00"),"-","△")&amp;"】"))</f>
        <v>【485.00】</v>
      </c>
      <c r="CM6" s="35">
        <f>IF(CM7="",NA(),CM7)</f>
        <v>58.33</v>
      </c>
      <c r="CN6" s="35">
        <f t="shared" ref="CN6:CV6" si="10">IF(CN7="",NA(),CN7)</f>
        <v>58.33</v>
      </c>
      <c r="CO6" s="35">
        <f t="shared" si="10"/>
        <v>62.5</v>
      </c>
      <c r="CP6" s="35">
        <f t="shared" si="10"/>
        <v>58.33</v>
      </c>
      <c r="CQ6" s="35">
        <f t="shared" si="10"/>
        <v>58.33</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303666</v>
      </c>
      <c r="D7" s="37">
        <v>47</v>
      </c>
      <c r="E7" s="37">
        <v>17</v>
      </c>
      <c r="F7" s="37">
        <v>8</v>
      </c>
      <c r="G7" s="37">
        <v>0</v>
      </c>
      <c r="H7" s="37" t="s">
        <v>98</v>
      </c>
      <c r="I7" s="37" t="s">
        <v>99</v>
      </c>
      <c r="J7" s="37" t="s">
        <v>100</v>
      </c>
      <c r="K7" s="37" t="s">
        <v>101</v>
      </c>
      <c r="L7" s="37" t="s">
        <v>102</v>
      </c>
      <c r="M7" s="37" t="s">
        <v>103</v>
      </c>
      <c r="N7" s="38" t="s">
        <v>104</v>
      </c>
      <c r="O7" s="38" t="s">
        <v>105</v>
      </c>
      <c r="P7" s="38">
        <v>0.19</v>
      </c>
      <c r="Q7" s="38">
        <v>100</v>
      </c>
      <c r="R7" s="38">
        <v>3465</v>
      </c>
      <c r="S7" s="38">
        <v>26590</v>
      </c>
      <c r="T7" s="38">
        <v>351.84</v>
      </c>
      <c r="U7" s="38">
        <v>75.569999999999993</v>
      </c>
      <c r="V7" s="38">
        <v>50</v>
      </c>
      <c r="W7" s="38">
        <v>0.05</v>
      </c>
      <c r="X7" s="38">
        <v>1000</v>
      </c>
      <c r="Y7" s="38">
        <v>77.47</v>
      </c>
      <c r="Z7" s="38">
        <v>74.290000000000006</v>
      </c>
      <c r="AA7" s="38">
        <v>72.010000000000005</v>
      </c>
      <c r="AB7" s="38">
        <v>69.739999999999995</v>
      </c>
      <c r="AC7" s="38">
        <v>70.209999999999994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63.58</v>
      </c>
      <c r="BR7" s="38">
        <v>67.28</v>
      </c>
      <c r="BS7" s="38">
        <v>80.709999999999994</v>
      </c>
      <c r="BT7" s="38">
        <v>87.28</v>
      </c>
      <c r="BU7" s="38">
        <v>80.31</v>
      </c>
      <c r="BV7" s="38">
        <v>39.99</v>
      </c>
      <c r="BW7" s="38">
        <v>35.83</v>
      </c>
      <c r="BX7" s="38">
        <v>37.06</v>
      </c>
      <c r="BY7" s="38">
        <v>41.35</v>
      </c>
      <c r="BZ7" s="38">
        <v>39.07</v>
      </c>
      <c r="CA7" s="38">
        <v>39.07</v>
      </c>
      <c r="CB7" s="38">
        <v>267.02999999999997</v>
      </c>
      <c r="CC7" s="38">
        <v>229.85</v>
      </c>
      <c r="CD7" s="38">
        <v>200.29</v>
      </c>
      <c r="CE7" s="38">
        <v>189.14</v>
      </c>
      <c r="CF7" s="38">
        <v>206.3</v>
      </c>
      <c r="CG7" s="38">
        <v>477.5</v>
      </c>
      <c r="CH7" s="38">
        <v>528.37</v>
      </c>
      <c r="CI7" s="38">
        <v>514.20000000000005</v>
      </c>
      <c r="CJ7" s="38">
        <v>456.7</v>
      </c>
      <c r="CK7" s="38">
        <v>485</v>
      </c>
      <c r="CL7" s="38">
        <v>485</v>
      </c>
      <c r="CM7" s="38">
        <v>58.33</v>
      </c>
      <c r="CN7" s="38">
        <v>58.33</v>
      </c>
      <c r="CO7" s="38">
        <v>62.5</v>
      </c>
      <c r="CP7" s="38">
        <v>58.33</v>
      </c>
      <c r="CQ7" s="38">
        <v>58.33</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2019-12-05T05:26:44Z</dcterms:created>
  <dcterms:modified xsi:type="dcterms:W3CDTF">2020-02-05T05:41:27Z</dcterms:modified>
  <cp:category/>
</cp:coreProperties>
</file>