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01通知文等\16有田川町\"/>
    </mc:Choice>
  </mc:AlternateContent>
  <workbookProtection workbookAlgorithmName="SHA-512" workbookHashValue="3zKwm3+xMExKdslNmy9lAUQM1UugrnHj9yMNZZQnYq4SdKB6iqVIVA9jRzLeVjSzu+Sb/zw3PA1yYmP4cNxbHA==" workbookSaltValue="uDxNCnpvlOHiWM9nrskLPQ==" workbookSpinCount="100000" lockStructure="1"/>
  <bookViews>
    <workbookView xWindow="0" yWindow="0" windowWidth="28800" windowHeight="123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<sst xmlns="http://schemas.openxmlformats.org/spreadsheetml/2006/main" count="225" uniqueCount="112">
  <si>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</si>
  <si>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</si>
  <si>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</si>
  <si>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</si>
  <si>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</si>
  <si>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</si>
  <si>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</si>
  <si>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</si>
  <si>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</si>
  <si>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</si>
  <si>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</si>
  <si>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</si>
  <si>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</si>
  <si>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</si>
  <si>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</si>
  <si>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</si>
  <si>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</si>
  <si>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</si>
  <si>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</si>
  <si>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</si>
  <si>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</si>
  <si>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</si>
  <si>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</si>
  <si>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</si>
  <si>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</si>
  <si>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</si>
  <si>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</si>
  <si>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</si>
  <si>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</si>
  <si>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</si>
  <si>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</si>
  <si>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</si>
  <si>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</si>
  <si>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</si>
  <si>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</si>
  <si>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</si>
  <si>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</si>
  <si>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</si>
  <si>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</si>
  <si>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</si>
  <si>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</si>
  <si>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</si>
  <si>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</si>
  <si>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</si>
  <si>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</si>
  <si>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</si>
  <si>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</si>
  <si>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</si>
  <si>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</si>
  <si>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</si>
  <si>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</si>
  <si>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</si>
  <si>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</si>
  <si>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</si>
  <si>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</si>
  <si>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</si>
  <si>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</si>
  <si>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</si>
  <si>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</si>
  <si>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</si>
  <si>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</si>
  <si>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</si>
  <si>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</si>
  <si>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</si>
  <si>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</si>
  <si>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</si>
  <si>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</si>
  <si>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</si>
  <si>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</si>
  <si>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</si>
  <si>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</si>
  <si>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</si>
  <si>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</si>
  <si>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</si>
  <si>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</si>
  <si>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</si>
  <si>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</si>
  <si>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</si>
  <si>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</si>
  <si>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</si>
  <si>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</si>
  <si>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</si>
  <si>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</si>
  <si>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</si>
  <si>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</si>
  <si>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</si>
  <si>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</si>
  <si>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</si>
  <si>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</si>
  <si>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</si>
  <si>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</si>
  <si>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</si>
  <si>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</si>
  <si>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</si>
  <si>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</si>
  <si>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</si>
  <si>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</si>
  <si>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</si>
  <si>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</si>
  <si>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</si>
  <si>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</si>
  <si>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</si>
  <si>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</si>
  <si>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</si>
  <si>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</si>
  <si>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</si>
  <si>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</si>
  <si>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</si>
  <si>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</si>
  <si>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収益的収支比率は、前年度が地方債償還金が新規で増加にしたことにより、悪化したが、平成30年度においては少し改善されているが、平均を下回っている。
　企業債残高対給水収益比率は近年ほぼ横ばいで推移している。来年度も新規事業による起債発行が予定されている為、同じくらいであると想定される。また、類似団体と比較すると地方債が給水収益に占める割合が大きいことから、今後この比率について注視していく必要がある。
　料金回収率は100％を下回っており、ここ数年微減となっている。これは給水収益の減少と企業債発行により給水原価が上がり、供給単価を上回っており、また一般会計からの繰入金によって収支不足を補てんしているためである。
　給水原価は有収水量1m3あたりに係る費用を示すものであるが、近年は有収水量の減少や地方債償還金等の増加に伴い上昇傾向にある。類似団体と比較してもかなり高い水準で推移している。よって、今後は投資の効率化等の経営改善の検討が必要である。
　施設利用率は比率が高ければ効率的に運営されているとされるが、近年では改善されており、類似団体よりも高い水準となった。
　有収率は、前年よりもかなり改善されており、類似団体の全国平均を上回っている。今後も漏水調査等により原因を追究、修繕工事を実施し、より一層の向上に努めていく。　</t>
    <rPh sb="9" eb="12">
      <t>ゼンネンド</t>
    </rPh>
    <rPh sb="34" eb="36">
      <t>アッカ</t>
    </rPh>
    <rPh sb="51" eb="52">
      <t>スコ</t>
    </rPh>
    <rPh sb="53" eb="55">
      <t>カイゼン</t>
    </rPh>
    <rPh sb="62" eb="64">
      <t>ヘイキン</t>
    </rPh>
    <rPh sb="65" eb="67">
      <t>シタマワ</t>
    </rPh>
    <rPh sb="127" eb="128">
      <t>オナ</t>
    </rPh>
    <rPh sb="457" eb="459">
      <t>キンネン</t>
    </rPh>
    <rPh sb="500" eb="502">
      <t>カイゼン</t>
    </rPh>
    <phoneticPr fontId="4"/>
  </si>
  <si>
    <t>管路更新率は当該年度に更新した管路延長の割合を表しているが、清水簡易水道清水地区統合事業等の実施に伴い前年とほぼ同じである。しかしながら、全国平均と比較し少し低くなっている。今後は、老朽化した管路の更新を財源と考慮しながら、更新に努める必要がある。</t>
    <rPh sb="56" eb="57">
      <t>オナ</t>
    </rPh>
    <rPh sb="77" eb="78">
      <t>スコ</t>
    </rPh>
    <phoneticPr fontId="4"/>
  </si>
  <si>
    <t>　本町の簡易水道事業は将来も給水人口や給水量が減少傾向であることから、給水収益も減少傾向で推移することが予想される。また、今後の水道事業は、老朽化した基幹施設や管路の更新等の収益に結びつかない投資が増加することから、これらの事業が経営を圧迫する可能性が考えられる。また、給水原価や、企業債残高対給水収益比率が高止まりしていることから、将来の事業継続性の観点に鑑みると、起債新規発行も今後抑制していかないといけない。そのようなことから、どの事業を実施することが効果的か、そして経費の削減等を十分に検討し、水道料金等の収入と建設工事等のバランスを取りながら健全経営に努めていくことが重要となる。</t>
    <rPh sb="135" eb="137">
      <t>キュウスイ</t>
    </rPh>
    <rPh sb="137" eb="139">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</si>
</sst>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0.32</c:v>
                </c:pt>
                <c:pt idx="1">
                  <c:v>0.2</c:v>
                </c:pt>
                <c:pt idx="2">
                  <c:v>0.6</c:v>
                </c:pt>
                <c:pt idx="3">
                  <c:v>0.63</c:v>
                </c:pt>
                <c:pt idx="4">
                  <c:v>0.62</c:v>
                </c:pt>
              </c:numCache>
            </c:numRef>
          </c:val>
          <c:extLst>
            <c:ext xmlns:c16="http://schemas.microsoft.com/office/drawing/2014/chart" uri="{C3380CC4-5D6E-409C-BE32-E72D297353CC}">
              <c16:uniqueId val="{00000000-FD03-40F0-A253-A4487747667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0.55000000000000004</c:v>
                </c:pt>
                <c:pt idx="1">
                  <c:v>0.76</c:v>
                </c:pt>
                <c:pt idx="2">
                  <c:v>0.8</c:v>
                </c:pt>
                <c:pt idx="3">
                  <c:v>0.96</c:v>
                </c:pt>
                <c:pt idx="4">
                  <c:v>0.65</c:v>
                </c:pt>
              </c:numCache>
            </c:numRef>
          </c:val>
          <c:smooth val="0"/>
          <c:extLst>
            <c:ext xmlns:c16="http://schemas.microsoft.com/office/drawing/2014/chart" uri="{C3380CC4-5D6E-409C-BE32-E72D297353CC}">
              <c16:uniqueId val="{00000001-FD03-40F0-A253-A4487747667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56.79</c:v>
                </c:pt>
                <c:pt idx="1">
                  <c:v>55.31</c:v>
                </c:pt>
                <c:pt idx="2">
                  <c:v>56.66</c:v>
                </c:pt>
                <c:pt idx="3">
                  <c:v>67.73</c:v>
                </c:pt>
                <c:pt idx="4">
                  <c:v>64.319999999999993</c:v>
                </c:pt>
              </c:numCache>
            </c:numRef>
          </c:val>
          <c:extLst>
            <c:ext xmlns:c16="http://schemas.microsoft.com/office/drawing/2014/chart" uri="{C3380CC4-5D6E-409C-BE32-E72D297353CC}">
              <c16:uniqueId val="{00000000-1CB2-467D-807A-B4170F70D29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60.68</c:v>
                </c:pt>
                <c:pt idx="1">
                  <c:v>58.1</c:v>
                </c:pt>
                <c:pt idx="2">
                  <c:v>56.19</c:v>
                </c:pt>
                <c:pt idx="3">
                  <c:v>56.65</c:v>
                </c:pt>
                <c:pt idx="4">
                  <c:v>56.41</c:v>
                </c:pt>
              </c:numCache>
            </c:numRef>
          </c:val>
          <c:smooth val="0"/>
          <c:extLst>
            <c:ext xmlns:c16="http://schemas.microsoft.com/office/drawing/2014/chart" uri="{C3380CC4-5D6E-409C-BE32-E72D297353CC}">
              <c16:uniqueId val="{00000001-1CB2-467D-807A-B4170F70D29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79.37</c:v>
                </c:pt>
                <c:pt idx="1">
                  <c:v>81.39</c:v>
                </c:pt>
                <c:pt idx="2">
                  <c:v>79.64</c:v>
                </c:pt>
                <c:pt idx="3">
                  <c:v>79.28</c:v>
                </c:pt>
                <c:pt idx="4">
                  <c:v>81.17</c:v>
                </c:pt>
              </c:numCache>
            </c:numRef>
          </c:val>
          <c:extLst>
            <c:ext xmlns:c16="http://schemas.microsoft.com/office/drawing/2014/chart" uri="{C3380CC4-5D6E-409C-BE32-E72D297353CC}">
              <c16:uniqueId val="{00000000-9480-4B56-AF67-438643F5E77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75.760000000000005</c:v>
                </c:pt>
                <c:pt idx="1">
                  <c:v>76.69</c:v>
                </c:pt>
                <c:pt idx="2">
                  <c:v>77.180000000000007</c:v>
                </c:pt>
                <c:pt idx="3">
                  <c:v>76.13</c:v>
                </c:pt>
                <c:pt idx="4">
                  <c:v>75.12</c:v>
                </c:pt>
              </c:numCache>
            </c:numRef>
          </c:val>
          <c:smooth val="0"/>
          <c:extLst>
            <c:ext xmlns:c16="http://schemas.microsoft.com/office/drawing/2014/chart" uri="{C3380CC4-5D6E-409C-BE32-E72D297353CC}">
              <c16:uniqueId val="{00000001-9480-4B56-AF67-438643F5E77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75.349999999999994</c:v>
                </c:pt>
                <c:pt idx="1">
                  <c:v>78.709999999999994</c:v>
                </c:pt>
                <c:pt idx="2">
                  <c:v>72.150000000000006</c:v>
                </c:pt>
                <c:pt idx="3">
                  <c:v>57.98</c:v>
                </c:pt>
                <c:pt idx="4">
                  <c:v>68.28</c:v>
                </c:pt>
              </c:numCache>
            </c:numRef>
          </c:val>
          <c:extLst>
            <c:ext xmlns:c16="http://schemas.microsoft.com/office/drawing/2014/chart" uri="{C3380CC4-5D6E-409C-BE32-E72D297353CC}">
              <c16:uniqueId val="{00000000-72C6-4518-AE77-9AB642E4FB1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77.48</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72C6-4518-AE77-9AB642E4FB1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39-4A14-887B-736E65A5947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39-4A14-887B-736E65A5947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12-4A1B-9C15-0FA3623BB6C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12-4A1B-9C15-0FA3623BB6C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5D-4EE6-A305-77A6AE8C49B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5D-4EE6-A305-77A6AE8C49B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BF-42E1-A72B-32454B8BF9C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BF-42E1-A72B-32454B8BF9C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1514.47</c:v>
                </c:pt>
                <c:pt idx="1">
                  <c:v>1531.47</c:v>
                </c:pt>
                <c:pt idx="2">
                  <c:v>1498.2</c:v>
                </c:pt>
                <c:pt idx="3">
                  <c:v>1513.5</c:v>
                </c:pt>
                <c:pt idx="4">
                  <c:v>1411.5</c:v>
                </c:pt>
              </c:numCache>
            </c:numRef>
          </c:val>
          <c:extLst>
            <c:ext xmlns:c16="http://schemas.microsoft.com/office/drawing/2014/chart" uri="{C3380CC4-5D6E-409C-BE32-E72D297353CC}">
              <c16:uniqueId val="{00000000-1435-446A-A241-E01156E84FC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1285.3599999999999</c:v>
                </c:pt>
                <c:pt idx="1">
                  <c:v>1280.18</c:v>
                </c:pt>
                <c:pt idx="2">
                  <c:v>1346.23</c:v>
                </c:pt>
                <c:pt idx="3">
                  <c:v>1295.06</c:v>
                </c:pt>
                <c:pt idx="4">
                  <c:v>1168.7</c:v>
                </c:pt>
              </c:numCache>
            </c:numRef>
          </c:val>
          <c:smooth val="0"/>
          <c:extLst>
            <c:ext xmlns:c16="http://schemas.microsoft.com/office/drawing/2014/chart" uri="{C3380CC4-5D6E-409C-BE32-E72D297353CC}">
              <c16:uniqueId val="{00000001-1435-446A-A241-E01156E84FC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43.43</c:v>
                </c:pt>
                <c:pt idx="1">
                  <c:v>43.43</c:v>
                </c:pt>
                <c:pt idx="2">
                  <c:v>39.71</c:v>
                </c:pt>
                <c:pt idx="3">
                  <c:v>39.299999999999997</c:v>
                </c:pt>
                <c:pt idx="4">
                  <c:v>38.86</c:v>
                </c:pt>
              </c:numCache>
            </c:numRef>
          </c:val>
          <c:extLst>
            <c:ext xmlns:c16="http://schemas.microsoft.com/office/drawing/2014/chart" uri="{C3380CC4-5D6E-409C-BE32-E72D297353CC}">
              <c16:uniqueId val="{00000000-FA50-4899-9FFD-2CBADDD0373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54.45</c:v>
                </c:pt>
                <c:pt idx="1">
                  <c:v>53.62</c:v>
                </c:pt>
                <c:pt idx="2">
                  <c:v>53.41</c:v>
                </c:pt>
                <c:pt idx="3">
                  <c:v>53.29</c:v>
                </c:pt>
                <c:pt idx="4">
                  <c:v>53.59</c:v>
                </c:pt>
              </c:numCache>
            </c:numRef>
          </c:val>
          <c:smooth val="0"/>
          <c:extLst>
            <c:ext xmlns:c16="http://schemas.microsoft.com/office/drawing/2014/chart" uri="{C3380CC4-5D6E-409C-BE32-E72D297353CC}">
              <c16:uniqueId val="{00000001-FA50-4899-9FFD-2CBADDD0373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436.81</c:v>
                </c:pt>
                <c:pt idx="1">
                  <c:v>436.97</c:v>
                </c:pt>
                <c:pt idx="2">
                  <c:v>480.38</c:v>
                </c:pt>
                <c:pt idx="3">
                  <c:v>485.41</c:v>
                </c:pt>
                <c:pt idx="4">
                  <c:v>494.85</c:v>
                </c:pt>
              </c:numCache>
            </c:numRef>
          </c:val>
          <c:extLst>
            <c:ext xmlns:c16="http://schemas.microsoft.com/office/drawing/2014/chart" uri="{C3380CC4-5D6E-409C-BE32-E72D297353CC}">
              <c16:uniqueId val="{00000000-53BF-438D-9422-A467C0A888D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332.75</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53BF-438D-9422-A467C0A888D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有田川町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26590</v>
      </c>
      <c r="AM8" s="66"/>
      <c r="AN8" s="66"/>
      <c r="AO8" s="66"/>
      <c r="AP8" s="66"/>
      <c r="AQ8" s="66"/>
      <c r="AR8" s="66"/>
      <c r="AS8" s="66"/>
      <c r="AT8" s="65">
        <f>データ!$S$6</f>
        <v>351.84</v>
      </c>
      <c r="AU8" s="65"/>
      <c r="AV8" s="65"/>
      <c r="AW8" s="65"/>
      <c r="AX8" s="65"/>
      <c r="AY8" s="65"/>
      <c r="AZ8" s="65"/>
      <c r="BA8" s="65"/>
      <c r="BB8" s="65">
        <f>データ!$T$6</f>
        <v>75.569999999999993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34.880000000000003</v>
      </c>
      <c r="Q10" s="65"/>
      <c r="R10" s="65"/>
      <c r="S10" s="65"/>
      <c r="T10" s="65"/>
      <c r="U10" s="65"/>
      <c r="V10" s="65"/>
      <c r="W10" s="66">
        <f>データ!$Q$6</f>
        <v>3130</v>
      </c>
      <c r="X10" s="66"/>
      <c r="Y10" s="66"/>
      <c r="Z10" s="66"/>
      <c r="AA10" s="66"/>
      <c r="AB10" s="66"/>
      <c r="AC10" s="66"/>
      <c r="AD10" s="2"/>
      <c r="AE10" s="2"/>
      <c r="AF10" s="2"/>
      <c r="AG10" s="2"/>
      <c r="AH10" s="2"/>
      <c r="AI10" s="2"/>
      <c r="AJ10" s="2"/>
      <c r="AK10" s="2"/>
      <c r="AL10" s="66">
        <f>データ!$U$6</f>
        <v>9246</v>
      </c>
      <c r="AM10" s="66"/>
      <c r="AN10" s="66"/>
      <c r="AO10" s="66"/>
      <c r="AP10" s="66"/>
      <c r="AQ10" s="66"/>
      <c r="AR10" s="66"/>
      <c r="AS10" s="66"/>
      <c r="AT10" s="65">
        <f>データ!$V$6</f>
        <v>143.15</v>
      </c>
      <c r="AU10" s="65"/>
      <c r="AV10" s="65"/>
      <c r="AW10" s="65"/>
      <c r="AX10" s="65"/>
      <c r="AY10" s="65"/>
      <c r="AZ10" s="65"/>
      <c r="BA10" s="65"/>
      <c r="BB10" s="65">
        <f>データ!$W$6</f>
        <v>64.59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xUW0as4rwe1Wi31TWiDzTm7bYlFt4D/iQm+9uBvusqRll95Pk/xYMaduqY/3qfUtm782Mj20mqn6XXRCYXyGOQ==" saltValue="hEdWd0faBu2LXi8IT/zFt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303666</v>
      </c>
      <c r="D6" s="34">
        <f t="shared" si="3"/>
        <v>47</v>
      </c>
      <c r="E6" s="34">
        <f t="shared" si="3"/>
        <v>1</v>
      </c>
      <c r="F6" s="34">
        <f t="shared" si="3"/>
        <v>0</v>
      </c>
      <c r="G6" s="34">
        <f t="shared" si="3"/>
        <v>0</v>
      </c>
      <c r="H6" s="34" t="str">
        <f t="shared" si="3"/>
        <v>和歌山県　有田川町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34.880000000000003</v>
      </c>
      <c r="Q6" s="35">
        <f t="shared" si="3"/>
        <v>3130</v>
      </c>
      <c r="R6" s="35">
        <f t="shared" si="3"/>
        <v>26590</v>
      </c>
      <c r="S6" s="35">
        <f t="shared" si="3"/>
        <v>351.84</v>
      </c>
      <c r="T6" s="35">
        <f t="shared" si="3"/>
        <v>75.569999999999993</v>
      </c>
      <c r="U6" s="35">
        <f t="shared" si="3"/>
        <v>9246</v>
      </c>
      <c r="V6" s="35">
        <f t="shared" si="3"/>
        <v>143.15</v>
      </c>
      <c r="W6" s="35">
        <f t="shared" si="3"/>
        <v>64.59</v>
      </c>
      <c r="X6" s="36">
        <f>IF(X7="",NA(),X7)</f>
        <v>75.349999999999994</v>
      </c>
      <c r="Y6" s="36">
        <f t="shared" ref="Y6:AG6" si="4">IF(Y7="",NA(),Y7)</f>
        <v>78.709999999999994</v>
      </c>
      <c r="Z6" s="36">
        <f t="shared" si="4"/>
        <v>72.150000000000006</v>
      </c>
      <c r="AA6" s="36">
        <f t="shared" si="4"/>
        <v>57.98</v>
      </c>
      <c r="AB6" s="36">
        <f t="shared" si="4"/>
        <v>68.28</v>
      </c>
      <c r="AC6" s="36">
        <f t="shared" si="4"/>
        <v>77.48</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1514.47</v>
      </c>
      <c r="BF6" s="36">
        <f t="shared" ref="BF6:BN6" si="7">IF(BF7="",NA(),BF7)</f>
        <v>1531.47</v>
      </c>
      <c r="BG6" s="36">
        <f t="shared" si="7"/>
        <v>1498.2</v>
      </c>
      <c r="BH6" s="36">
        <f t="shared" si="7"/>
        <v>1513.5</v>
      </c>
      <c r="BI6" s="36">
        <f t="shared" si="7"/>
        <v>1411.5</v>
      </c>
      <c r="BJ6" s="36">
        <f t="shared" si="7"/>
        <v>1285.3599999999999</v>
      </c>
      <c r="BK6" s="36">
        <f t="shared" si="7"/>
        <v>1280.18</v>
      </c>
      <c r="BL6" s="36">
        <f t="shared" si="7"/>
        <v>1346.23</v>
      </c>
      <c r="BM6" s="36">
        <f t="shared" si="7"/>
        <v>1295.06</v>
      </c>
      <c r="BN6" s="36">
        <f t="shared" si="7"/>
        <v>1168.7</v>
      </c>
      <c r="BO6" s="35" t="str">
        <f>IF(BO7="","",IF(BO7="-","【-】","【"&amp;SUBSTITUTE(TEXT(BO7,"#,##0.00"),"-","△")&amp;"】"))</f>
        <v>【1,074.14】</v>
      </c>
      <c r="BP6" s="36">
        <f>IF(BP7="",NA(),BP7)</f>
        <v>43.43</v>
      </c>
      <c r="BQ6" s="36">
        <f t="shared" ref="BQ6:BY6" si="8">IF(BQ7="",NA(),BQ7)</f>
        <v>43.43</v>
      </c>
      <c r="BR6" s="36">
        <f t="shared" si="8"/>
        <v>39.71</v>
      </c>
      <c r="BS6" s="36">
        <f t="shared" si="8"/>
        <v>39.299999999999997</v>
      </c>
      <c r="BT6" s="36">
        <f t="shared" si="8"/>
        <v>38.86</v>
      </c>
      <c r="BU6" s="36">
        <f t="shared" si="8"/>
        <v>54.45</v>
      </c>
      <c r="BV6" s="36">
        <f t="shared" si="8"/>
        <v>53.62</v>
      </c>
      <c r="BW6" s="36">
        <f t="shared" si="8"/>
        <v>53.41</v>
      </c>
      <c r="BX6" s="36">
        <f t="shared" si="8"/>
        <v>53.29</v>
      </c>
      <c r="BY6" s="36">
        <f t="shared" si="8"/>
        <v>53.59</v>
      </c>
      <c r="BZ6" s="35" t="str">
        <f>IF(BZ7="","",IF(BZ7="-","【-】","【"&amp;SUBSTITUTE(TEXT(BZ7,"#,##0.00"),"-","△")&amp;"】"))</f>
        <v>【54.36】</v>
      </c>
      <c r="CA6" s="36">
        <f>IF(CA7="",NA(),CA7)</f>
        <v>436.81</v>
      </c>
      <c r="CB6" s="36">
        <f t="shared" ref="CB6:CJ6" si="9">IF(CB7="",NA(),CB7)</f>
        <v>436.97</v>
      </c>
      <c r="CC6" s="36">
        <f t="shared" si="9"/>
        <v>480.38</v>
      </c>
      <c r="CD6" s="36">
        <f t="shared" si="9"/>
        <v>485.41</v>
      </c>
      <c r="CE6" s="36">
        <f t="shared" si="9"/>
        <v>494.85</v>
      </c>
      <c r="CF6" s="36">
        <f t="shared" si="9"/>
        <v>332.75</v>
      </c>
      <c r="CG6" s="36">
        <f t="shared" si="9"/>
        <v>287.7</v>
      </c>
      <c r="CH6" s="36">
        <f t="shared" si="9"/>
        <v>277.39999999999998</v>
      </c>
      <c r="CI6" s="36">
        <f t="shared" si="9"/>
        <v>259.02</v>
      </c>
      <c r="CJ6" s="36">
        <f t="shared" si="9"/>
        <v>259.79000000000002</v>
      </c>
      <c r="CK6" s="35" t="str">
        <f>IF(CK7="","",IF(CK7="-","【-】","【"&amp;SUBSTITUTE(TEXT(CK7,"#,##0.00"),"-","△")&amp;"】"))</f>
        <v>【296.40】</v>
      </c>
      <c r="CL6" s="36">
        <f>IF(CL7="",NA(),CL7)</f>
        <v>56.79</v>
      </c>
      <c r="CM6" s="36">
        <f t="shared" ref="CM6:CU6" si="10">IF(CM7="",NA(),CM7)</f>
        <v>55.31</v>
      </c>
      <c r="CN6" s="36">
        <f t="shared" si="10"/>
        <v>56.66</v>
      </c>
      <c r="CO6" s="36">
        <f t="shared" si="10"/>
        <v>67.73</v>
      </c>
      <c r="CP6" s="36">
        <f t="shared" si="10"/>
        <v>64.319999999999993</v>
      </c>
      <c r="CQ6" s="36">
        <f t="shared" si="10"/>
        <v>60.68</v>
      </c>
      <c r="CR6" s="36">
        <f t="shared" si="10"/>
        <v>58.1</v>
      </c>
      <c r="CS6" s="36">
        <f t="shared" si="10"/>
        <v>56.19</v>
      </c>
      <c r="CT6" s="36">
        <f t="shared" si="10"/>
        <v>56.65</v>
      </c>
      <c r="CU6" s="36">
        <f t="shared" si="10"/>
        <v>56.41</v>
      </c>
      <c r="CV6" s="35" t="str">
        <f>IF(CV7="","",IF(CV7="-","【-】","【"&amp;SUBSTITUTE(TEXT(CV7,"#,##0.00"),"-","△")&amp;"】"))</f>
        <v>【55.95】</v>
      </c>
      <c r="CW6" s="36">
        <f>IF(CW7="",NA(),CW7)</f>
        <v>79.37</v>
      </c>
      <c r="CX6" s="36">
        <f t="shared" ref="CX6:DF6" si="11">IF(CX7="",NA(),CX7)</f>
        <v>81.39</v>
      </c>
      <c r="CY6" s="36">
        <f t="shared" si="11"/>
        <v>79.64</v>
      </c>
      <c r="CZ6" s="36">
        <f t="shared" si="11"/>
        <v>79.28</v>
      </c>
      <c r="DA6" s="36">
        <f t="shared" si="11"/>
        <v>81.17</v>
      </c>
      <c r="DB6" s="36">
        <f t="shared" si="11"/>
        <v>75.760000000000005</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0.32</v>
      </c>
      <c r="EE6" s="36">
        <f t="shared" ref="EE6:EM6" si="14">IF(EE7="",NA(),EE7)</f>
        <v>0.2</v>
      </c>
      <c r="EF6" s="36">
        <f t="shared" si="14"/>
        <v>0.6</v>
      </c>
      <c r="EG6" s="36">
        <f t="shared" si="14"/>
        <v>0.63</v>
      </c>
      <c r="EH6" s="36">
        <f t="shared" si="14"/>
        <v>0.62</v>
      </c>
      <c r="EI6" s="36">
        <f t="shared" si="14"/>
        <v>0.55000000000000004</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303666</v>
      </c>
      <c r="D7" s="38">
        <v>47</v>
      </c>
      <c r="E7" s="38">
        <v>1</v>
      </c>
      <c r="F7" s="38">
        <v>0</v>
      </c>
      <c r="G7" s="38">
        <v>0</v>
      </c>
      <c r="H7" s="38" t="s">
        <v>96</v>
      </c>
      <c r="I7" s="38" t="s">
        <v>97</v>
      </c>
      <c r="J7" s="38" t="s">
        <v>98</v>
      </c>
      <c r="K7" s="38" t="s">
        <v>99</v>
      </c>
      <c r="L7" s="38" t="s">
        <v>100</v>
      </c>
      <c r="M7" s="38" t="s">
        <v>101</v>
      </c>
      <c r="N7" s="39" t="s">
        <v>102</v>
      </c>
      <c r="O7" s="39" t="s">
        <v>103</v>
      </c>
      <c r="P7" s="39">
        <v>34.880000000000003</v>
      </c>
      <c r="Q7" s="39">
        <v>3130</v>
      </c>
      <c r="R7" s="39">
        <v>26590</v>
      </c>
      <c r="S7" s="39">
        <v>351.84</v>
      </c>
      <c r="T7" s="39">
        <v>75.569999999999993</v>
      </c>
      <c r="U7" s="39">
        <v>9246</v>
      </c>
      <c r="V7" s="39">
        <v>143.15</v>
      </c>
      <c r="W7" s="39">
        <v>64.59</v>
      </c>
      <c r="X7" s="39">
        <v>75.349999999999994</v>
      </c>
      <c r="Y7" s="39">
        <v>78.709999999999994</v>
      </c>
      <c r="Z7" s="39">
        <v>72.150000000000006</v>
      </c>
      <c r="AA7" s="39">
        <v>57.98</v>
      </c>
      <c r="AB7" s="39">
        <v>68.28</v>
      </c>
      <c r="AC7" s="39">
        <v>77.48</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1514.47</v>
      </c>
      <c r="BF7" s="39">
        <v>1531.47</v>
      </c>
      <c r="BG7" s="39">
        <v>1498.2</v>
      </c>
      <c r="BH7" s="39">
        <v>1513.5</v>
      </c>
      <c r="BI7" s="39">
        <v>1411.5</v>
      </c>
      <c r="BJ7" s="39">
        <v>1285.3599999999999</v>
      </c>
      <c r="BK7" s="39">
        <v>1280.18</v>
      </c>
      <c r="BL7" s="39">
        <v>1346.23</v>
      </c>
      <c r="BM7" s="39">
        <v>1295.06</v>
      </c>
      <c r="BN7" s="39">
        <v>1168.7</v>
      </c>
      <c r="BO7" s="39">
        <v>1074.1400000000001</v>
      </c>
      <c r="BP7" s="39">
        <v>43.43</v>
      </c>
      <c r="BQ7" s="39">
        <v>43.43</v>
      </c>
      <c r="BR7" s="39">
        <v>39.71</v>
      </c>
      <c r="BS7" s="39">
        <v>39.299999999999997</v>
      </c>
      <c r="BT7" s="39">
        <v>38.86</v>
      </c>
      <c r="BU7" s="39">
        <v>54.45</v>
      </c>
      <c r="BV7" s="39">
        <v>53.62</v>
      </c>
      <c r="BW7" s="39">
        <v>53.41</v>
      </c>
      <c r="BX7" s="39">
        <v>53.29</v>
      </c>
      <c r="BY7" s="39">
        <v>53.59</v>
      </c>
      <c r="BZ7" s="39">
        <v>54.36</v>
      </c>
      <c r="CA7" s="39">
        <v>436.81</v>
      </c>
      <c r="CB7" s="39">
        <v>436.97</v>
      </c>
      <c r="CC7" s="39">
        <v>480.38</v>
      </c>
      <c r="CD7" s="39">
        <v>485.41</v>
      </c>
      <c r="CE7" s="39">
        <v>494.85</v>
      </c>
      <c r="CF7" s="39">
        <v>332.75</v>
      </c>
      <c r="CG7" s="39">
        <v>287.7</v>
      </c>
      <c r="CH7" s="39">
        <v>277.39999999999998</v>
      </c>
      <c r="CI7" s="39">
        <v>259.02</v>
      </c>
      <c r="CJ7" s="39">
        <v>259.79000000000002</v>
      </c>
      <c r="CK7" s="39">
        <v>296.39999999999998</v>
      </c>
      <c r="CL7" s="39">
        <v>56.79</v>
      </c>
      <c r="CM7" s="39">
        <v>55.31</v>
      </c>
      <c r="CN7" s="39">
        <v>56.66</v>
      </c>
      <c r="CO7" s="39">
        <v>67.73</v>
      </c>
      <c r="CP7" s="39">
        <v>64.319999999999993</v>
      </c>
      <c r="CQ7" s="39">
        <v>60.68</v>
      </c>
      <c r="CR7" s="39">
        <v>58.1</v>
      </c>
      <c r="CS7" s="39">
        <v>56.19</v>
      </c>
      <c r="CT7" s="39">
        <v>56.65</v>
      </c>
      <c r="CU7" s="39">
        <v>56.41</v>
      </c>
      <c r="CV7" s="39">
        <v>55.95</v>
      </c>
      <c r="CW7" s="39">
        <v>79.37</v>
      </c>
      <c r="CX7" s="39">
        <v>81.39</v>
      </c>
      <c r="CY7" s="39">
        <v>79.64</v>
      </c>
      <c r="CZ7" s="39">
        <v>79.28</v>
      </c>
      <c r="DA7" s="39">
        <v>81.17</v>
      </c>
      <c r="DB7" s="39">
        <v>75.760000000000005</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0.32</v>
      </c>
      <c r="EE7" s="39">
        <v>0.2</v>
      </c>
      <c r="EF7" s="39">
        <v>0.6</v>
      </c>
      <c r="EG7" s="39">
        <v>0.63</v>
      </c>
      <c r="EH7" s="39">
        <v>0.62</v>
      </c>
      <c r="EI7" s="39">
        <v>0.55000000000000004</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2019-12-05T04:38:32Z</dcterms:created>
  <dcterms:modified xsi:type="dcterms:W3CDTF">2020-02-05T05:40:08Z</dcterms:modified>
  <cp:category/>
</cp:coreProperties>
</file>