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270\Desktop\01通知文等\16有田川町\"/>
    </mc:Choice>
  </mc:AlternateContent>
  <workbookProtection workbookAlgorithmName="SHA-512" workbookHashValue="3zKwm3+xMExKdslNmy9lAUQM1UugrnHj9yMNZZQnYq4SdKB6iqVIVA9jRzLeVjSzu+Sb/zw3PA1yYmP4cNxbHA==" workbookSaltValue="uDxNCnpvlOHiWM9nrskLPQ==" workbookSpinCount="100000" lockStructure="1"/>
  <bookViews>
    <workbookView xWindow="0" yWindow="0" windowWidth="28800" windowHeight="1230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<sst xmlns="http://schemas.openxmlformats.org/spreadsheetml/2006/main" count="225" uniqueCount="112">
  <si>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</si>
  <si>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</si>
  <si>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</si>
  <si>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</si>
  <si>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</si>
  <si>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</si>
  <si>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</si>
  <si>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</si>
  <si>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</si>
  <si>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</si>
  <si>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</si>
  <si>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</si>
  <si>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</si>
  <si>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</si>
  <si>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</si>
  <si>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</si>
  <si>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</si>
  <si>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</si>
  <si>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</si>
  <si>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</si>
  <si>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</si>
  <si>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</si>
  <si>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</si>
  <si>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</si>
  <si>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</si>
  <si>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</si>
  <si>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</si>
  <si>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</si>
  <si>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</si>
  <si>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</si>
  <si>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</si>
  <si>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</si>
  <si>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</si>
  <si>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</si>
  <si>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</si>
  <si>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</si>
  <si>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</si>
  <si>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</si>
  <si>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</si>
  <si>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</si>
  <si>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</si>
  <si>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</si>
  <si>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</si>
  <si>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</si>
  <si>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</si>
  <si>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</si>
  <si>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</si>
  <si>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</si>
  <si>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</si>
  <si>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</si>
  <si>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</si>
  <si>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</si>
  <si>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</si>
  <si>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</si>
  <si>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</si>
  <si>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</si>
  <si>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</si>
  <si>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</si>
  <si>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</si>
  <si>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</si>
  <si>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</si>
  <si>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</si>
  <si>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</si>
  <si>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</si>
  <si>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</si>
  <si>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</si>
  <si>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</si>
  <si>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</si>
  <si>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</si>
  <si>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</si>
  <si>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</si>
  <si>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</si>
  <si>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</si>
  <si>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</si>
  <si>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</si>
  <si>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</si>
  <si>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</si>
  <si>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</si>
  <si>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</si>
  <si>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</si>
  <si>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</si>
  <si>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</si>
  <si>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</si>
  <si>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</si>
  <si>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</si>
  <si>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</si>
  <si>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</si>
  <si>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</si>
  <si>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</si>
  <si>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</si>
  <si>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</si>
  <si>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</si>
  <si>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</si>
  <si>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</si>
  <si>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</si>
  <si>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</si>
  <si>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有田川町</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</si>
  <si>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</si>
  <si>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</si>
  <si>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</si>
  <si>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</si>
  <si>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</si>
  <si>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</si>
  <si>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</si>
  <si>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</si>
  <si>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</si>
  <si>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</si>
  <si>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</si>
  <si>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</si>
  <si>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収益的収支比率は、前年度が地方債償還金が新規で増加にしたことにより、悪化したが、平成30年度においては少し改善されているが、平均を下回っている。
　企業債残高対給水収益比率は近年ほぼ横ばいで推移している。来年度も新規事業による起債発行が予定されている為、同じくらいであると想定される。また、類似団体と比較すると地方債が給水収益に占める割合が大きいことから、今後この比率について注視していく必要がある。
　料金回収率は100％を下回っており、ここ数年微減となっている。これは給水収益の減少と企業債発行により給水原価が上がり、供給単価を上回っており、また一般会計からの繰入金によって収支不足を補てんしているためである。
　給水原価は有収水量1m3あたりに係る費用を示すものであるが、近年は有収水量の減少や地方債償還金等の増加に伴い上昇傾向にある。類似団体と比較してもかなり高い水準で推移している。よって、今後は投資の効率化等の経営改善の検討が必要である。
　施設利用率は比率が高ければ効率的に運営されているとされるが、近年では改善されており、類似団体よりも高い水準となった。
　有収率は、前年よりもかなり改善されており、類似団体の全国平均を上回っている。今後も漏水調査等により原因を追究、修繕工事を実施し、より一層の向上に努めていく。　</t>
    <rPh sb="9" eb="12">
      <t>ゼンネンド</t>
    </rPh>
    <rPh sb="34" eb="36">
      <t>アッカ</t>
    </rPh>
    <rPh sb="51" eb="52">
      <t>スコ</t>
    </rPh>
    <rPh sb="53" eb="55">
      <t>カイゼン</t>
    </rPh>
    <rPh sb="62" eb="64">
      <t>ヘイキン</t>
    </rPh>
    <rPh sb="65" eb="67">
      <t>シタマワ</t>
    </rPh>
    <rPh sb="127" eb="128">
      <t>オナ</t>
    </rPh>
    <rPh sb="457" eb="459">
      <t>キンネン</t>
    </rPh>
    <rPh sb="500" eb="502">
      <t>カイゼン</t>
    </rPh>
    <phoneticPr fontId="4"/>
  </si>
  <si>
    <t>管路更新率は当該年度に更新した管路延長の割合を表しているが、清水簡易水道清水地区統合事業等の実施に伴い前年とほぼ同じである。しかしながら、全国平均と比較し少し低くなっている。今後は、老朽化した管路の更新を財源と考慮しながら、更新に努める必要がある。</t>
    <rPh sb="56" eb="57">
      <t>オナ</t>
    </rPh>
    <rPh sb="77" eb="78">
      <t>スコ</t>
    </rPh>
    <phoneticPr fontId="4"/>
  </si>
  <si>
    <t>　本町の簡易水道事業は将来も給水人口や給水量が減少傾向であることから、給水収益も減少傾向で推移することが予想される。また、今後の水道事業は、老朽化した基幹施設や管路の更新等の収益に結びつかない投資が増加することから、これらの事業が経営を圧迫する可能性が考えられる。また、給水原価や、企業債残高対給水収益比率が高止まりしていることから、将来の事業継続性の観点に鑑みると、起債新規発行も今後抑制していかないといけない。そのようなことから、どの事業を実施することが効果的か、そして経費の削減等を十分に検討し、水道料金等の収入と建設工事等のバランスを取りながら健全経営に努めていくことが重要となる。</t>
    <rPh sb="135" eb="137">
      <t>キュウスイ</t>
    </rPh>
    <rPh sb="137" eb="139">
      <t>ゲンカ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</si>
</sst>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0.32</c:v>
                </c:pt>
                <c:pt idx="1">
                  <c:v>0.2</c:v>
                </c:pt>
                <c:pt idx="2">
                  <c:v>0.6</c:v>
                </c:pt>
                <c:pt idx="3">
                  <c:v>0.63</c:v>
                </c:pt>
                <c:pt idx="4">
                  <c:v>0.62</c:v>
                </c:pt>
              </c:numCache>
            </c:numRef>
          </c:val>
          <c:extLst>
            <c:ext xmlns:c16="http://schemas.microsoft.com/office/drawing/2014/chart" uri="{C3380CC4-5D6E-409C-BE32-E72D297353CC}">
              <c16:uniqueId val="{00000000-FD03-40F0-A253-A44877476678}"/>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0.55000000000000004</c:v>
                </c:pt>
                <c:pt idx="1">
                  <c:v>0.76</c:v>
                </c:pt>
                <c:pt idx="2">
                  <c:v>0.8</c:v>
                </c:pt>
                <c:pt idx="3">
                  <c:v>0.96</c:v>
                </c:pt>
                <c:pt idx="4">
                  <c:v>0.65</c:v>
                </c:pt>
              </c:numCache>
            </c:numRef>
          </c:val>
          <c:smooth val="0"/>
          <c:extLst>
            <c:ext xmlns:c16="http://schemas.microsoft.com/office/drawing/2014/chart" uri="{C3380CC4-5D6E-409C-BE32-E72D297353CC}">
              <c16:uniqueId val="{00000001-FD03-40F0-A253-A44877476678}"/>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75.349999999999994</c:v>
                </c:pt>
                <c:pt idx="1">
                  <c:v>78.709999999999994</c:v>
                </c:pt>
                <c:pt idx="2">
                  <c:v>72.150000000000006</c:v>
                </c:pt>
                <c:pt idx="3">
                  <c:v>57.98</c:v>
                </c:pt>
                <c:pt idx="4">
                  <c:v>68.28</c:v>
                </c:pt>
              </c:numCache>
            </c:numRef>
          </c:val>
          <c:extLst>
            <c:ext xmlns:c16="http://schemas.microsoft.com/office/drawing/2014/chart" uri="{C3380CC4-5D6E-409C-BE32-E72D297353CC}">
              <c16:uniqueId val="{00000000-72C6-4518-AE77-9AB642E4FB1C}"/>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77.48</c:v>
                </c:pt>
                <c:pt idx="1">
                  <c:v>75.34</c:v>
                </c:pt>
                <c:pt idx="2">
                  <c:v>76.650000000000006</c:v>
                </c:pt>
                <c:pt idx="3">
                  <c:v>73.959999999999994</c:v>
                </c:pt>
                <c:pt idx="4">
                  <c:v>75.010000000000005</c:v>
                </c:pt>
              </c:numCache>
            </c:numRef>
          </c:val>
          <c:smooth val="0"/>
          <c:extLst>
            <c:ext xmlns:c16="http://schemas.microsoft.com/office/drawing/2014/chart" uri="{C3380CC4-5D6E-409C-BE32-E72D297353CC}">
              <c16:uniqueId val="{00000001-72C6-4518-AE77-9AB642E4FB1C}"/>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639-4A14-887B-736E65A5947D}"/>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39-4A14-887B-736E65A5947D}"/>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A12-4A1B-9C15-0FA3623BB6C6}"/>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A12-4A1B-9C15-0FA3623BB6C6}"/>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35D-4EE6-A305-77A6AE8C49B8}"/>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5D-4EE6-A305-77A6AE8C49B8}"/>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DBF-42E1-A72B-32454B8BF9CC}"/>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BF-42E1-A72B-32454B8BF9CC}"/>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1514.47</c:v>
                </c:pt>
                <c:pt idx="1">
                  <c:v>1531.47</c:v>
                </c:pt>
                <c:pt idx="2">
                  <c:v>1498.2</c:v>
                </c:pt>
                <c:pt idx="3">
                  <c:v>1513.5</c:v>
                </c:pt>
                <c:pt idx="4">
                  <c:v>1411.5</c:v>
                </c:pt>
              </c:numCache>
            </c:numRef>
          </c:val>
          <c:extLst>
            <c:ext xmlns:c16="http://schemas.microsoft.com/office/drawing/2014/chart" uri="{C3380CC4-5D6E-409C-BE32-E72D297353CC}">
              <c16:uniqueId val="{00000000-1435-446A-A241-E01156E84FC8}"/>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1285.3599999999999</c:v>
                </c:pt>
                <c:pt idx="1">
                  <c:v>1280.18</c:v>
                </c:pt>
                <c:pt idx="2">
                  <c:v>1346.23</c:v>
                </c:pt>
                <c:pt idx="3">
                  <c:v>1295.06</c:v>
                </c:pt>
                <c:pt idx="4">
                  <c:v>1168.7</c:v>
                </c:pt>
              </c:numCache>
            </c:numRef>
          </c:val>
          <c:smooth val="0"/>
          <c:extLst>
            <c:ext xmlns:c16="http://schemas.microsoft.com/office/drawing/2014/chart" uri="{C3380CC4-5D6E-409C-BE32-E72D297353CC}">
              <c16:uniqueId val="{00000001-1435-446A-A241-E01156E84FC8}"/>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43.43</c:v>
                </c:pt>
                <c:pt idx="1">
                  <c:v>43.43</c:v>
                </c:pt>
                <c:pt idx="2">
                  <c:v>39.71</c:v>
                </c:pt>
                <c:pt idx="3">
                  <c:v>39.299999999999997</c:v>
                </c:pt>
                <c:pt idx="4">
                  <c:v>38.86</c:v>
                </c:pt>
              </c:numCache>
            </c:numRef>
          </c:val>
          <c:extLst>
            <c:ext xmlns:c16="http://schemas.microsoft.com/office/drawing/2014/chart" uri="{C3380CC4-5D6E-409C-BE32-E72D297353CC}">
              <c16:uniqueId val="{00000000-FA50-4899-9FFD-2CBADDD03731}"/>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54.45</c:v>
                </c:pt>
                <c:pt idx="1">
                  <c:v>53.62</c:v>
                </c:pt>
                <c:pt idx="2">
                  <c:v>53.41</c:v>
                </c:pt>
                <c:pt idx="3">
                  <c:v>53.29</c:v>
                </c:pt>
                <c:pt idx="4">
                  <c:v>53.59</c:v>
                </c:pt>
              </c:numCache>
            </c:numRef>
          </c:val>
          <c:smooth val="0"/>
          <c:extLst>
            <c:ext xmlns:c16="http://schemas.microsoft.com/office/drawing/2014/chart" uri="{C3380CC4-5D6E-409C-BE32-E72D297353CC}">
              <c16:uniqueId val="{00000001-FA50-4899-9FFD-2CBADDD03731}"/>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436.81</c:v>
                </c:pt>
                <c:pt idx="1">
                  <c:v>436.97</c:v>
                </c:pt>
                <c:pt idx="2">
                  <c:v>480.38</c:v>
                </c:pt>
                <c:pt idx="3">
                  <c:v>485.41</c:v>
                </c:pt>
                <c:pt idx="4">
                  <c:v>494.85</c:v>
                </c:pt>
              </c:numCache>
            </c:numRef>
          </c:val>
          <c:extLst>
            <c:ext xmlns:c16="http://schemas.microsoft.com/office/drawing/2014/chart" uri="{C3380CC4-5D6E-409C-BE32-E72D297353CC}">
              <c16:uniqueId val="{00000000-53BF-438D-9422-A467C0A888D9}"/>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332.75</c:v>
                </c:pt>
                <c:pt idx="1">
                  <c:v>287.7</c:v>
                </c:pt>
                <c:pt idx="2">
                  <c:v>277.39999999999998</c:v>
                </c:pt>
                <c:pt idx="3">
                  <c:v>259.02</c:v>
                </c:pt>
                <c:pt idx="4">
                  <c:v>259.79000000000002</c:v>
                </c:pt>
              </c:numCache>
            </c:numRef>
          </c:val>
          <c:smooth val="0"/>
          <c:extLst>
            <c:ext xmlns:c16="http://schemas.microsoft.com/office/drawing/2014/chart" uri="{C3380CC4-5D6E-409C-BE32-E72D297353CC}">
              <c16:uniqueId val="{00000001-53BF-438D-9422-A467C0A888D9}"/>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56.79</c:v>
                </c:pt>
                <c:pt idx="1">
                  <c:v>55.31</c:v>
                </c:pt>
                <c:pt idx="2">
                  <c:v>56.66</c:v>
                </c:pt>
                <c:pt idx="3">
                  <c:v>67.73</c:v>
                </c:pt>
                <c:pt idx="4">
                  <c:v>64.319999999999993</c:v>
                </c:pt>
              </c:numCache>
            </c:numRef>
          </c:val>
          <c:extLst>
            <c:ext xmlns:c16="http://schemas.microsoft.com/office/drawing/2014/chart" uri="{C3380CC4-5D6E-409C-BE32-E72D297353CC}">
              <c16:uniqueId val="{00000000-1CB2-467D-807A-B4170F70D299}"/>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60.68</c:v>
                </c:pt>
                <c:pt idx="1">
                  <c:v>58.1</c:v>
                </c:pt>
                <c:pt idx="2">
                  <c:v>56.19</c:v>
                </c:pt>
                <c:pt idx="3">
                  <c:v>56.65</c:v>
                </c:pt>
                <c:pt idx="4">
                  <c:v>56.41</c:v>
                </c:pt>
              </c:numCache>
            </c:numRef>
          </c:val>
          <c:smooth val="0"/>
          <c:extLst>
            <c:ext xmlns:c16="http://schemas.microsoft.com/office/drawing/2014/chart" uri="{C3380CC4-5D6E-409C-BE32-E72D297353CC}">
              <c16:uniqueId val="{00000001-1CB2-467D-807A-B4170F70D299}"/>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79.37</c:v>
                </c:pt>
                <c:pt idx="1">
                  <c:v>81.39</c:v>
                </c:pt>
                <c:pt idx="2">
                  <c:v>79.64</c:v>
                </c:pt>
                <c:pt idx="3">
                  <c:v>79.28</c:v>
                </c:pt>
                <c:pt idx="4">
                  <c:v>81.17</c:v>
                </c:pt>
              </c:numCache>
            </c:numRef>
          </c:val>
          <c:extLst>
            <c:ext xmlns:c16="http://schemas.microsoft.com/office/drawing/2014/chart" uri="{C3380CC4-5D6E-409C-BE32-E72D297353CC}">
              <c16:uniqueId val="{00000000-9480-4B56-AF67-438643F5E77A}"/>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75.760000000000005</c:v>
                </c:pt>
                <c:pt idx="1">
                  <c:v>76.69</c:v>
                </c:pt>
                <c:pt idx="2">
                  <c:v>77.180000000000007</c:v>
                </c:pt>
                <c:pt idx="3">
                  <c:v>76.13</c:v>
                </c:pt>
                <c:pt idx="4">
                  <c:v>75.12</c:v>
                </c:pt>
              </c:numCache>
            </c:numRef>
          </c:val>
          <c:smooth val="0"/>
          <c:extLst>
            <c:ext xmlns:c16="http://schemas.microsoft.com/office/drawing/2014/chart" uri="{C3380CC4-5D6E-409C-BE32-E72D297353CC}">
              <c16:uniqueId val="{00000001-9480-4B56-AF67-438643F5E77A}"/>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28" zoomScale="70" zoomScaleNormal="7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和歌山県　有田川町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D2</v>
      </c>
      <c r="X8" s="72"/>
      <c r="Y8" s="72"/>
      <c r="Z8" s="72"/>
      <c r="AA8" s="72"/>
      <c r="AB8" s="72"/>
      <c r="AC8" s="72"/>
      <c r="AD8" s="72" t="str">
        <f>データ!$M$6</f>
        <v>非設置</v>
      </c>
      <c r="AE8" s="72"/>
      <c r="AF8" s="72"/>
      <c r="AG8" s="72"/>
      <c r="AH8" s="72"/>
      <c r="AI8" s="72"/>
      <c r="AJ8" s="72"/>
      <c r="AK8" s="2"/>
      <c r="AL8" s="66">
        <f>データ!$R$6</f>
        <v>26590</v>
      </c>
      <c r="AM8" s="66"/>
      <c r="AN8" s="66"/>
      <c r="AO8" s="66"/>
      <c r="AP8" s="66"/>
      <c r="AQ8" s="66"/>
      <c r="AR8" s="66"/>
      <c r="AS8" s="66"/>
      <c r="AT8" s="65">
        <f>データ!$S$6</f>
        <v>351.84</v>
      </c>
      <c r="AU8" s="65"/>
      <c r="AV8" s="65"/>
      <c r="AW8" s="65"/>
      <c r="AX8" s="65"/>
      <c r="AY8" s="65"/>
      <c r="AZ8" s="65"/>
      <c r="BA8" s="65"/>
      <c r="BB8" s="65">
        <f>データ!$T$6</f>
        <v>75.569999999999993</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34.880000000000003</v>
      </c>
      <c r="Q10" s="65"/>
      <c r="R10" s="65"/>
      <c r="S10" s="65"/>
      <c r="T10" s="65"/>
      <c r="U10" s="65"/>
      <c r="V10" s="65"/>
      <c r="W10" s="66">
        <f>データ!$Q$6</f>
        <v>3130</v>
      </c>
      <c r="X10" s="66"/>
      <c r="Y10" s="66"/>
      <c r="Z10" s="66"/>
      <c r="AA10" s="66"/>
      <c r="AB10" s="66"/>
      <c r="AC10" s="66"/>
      <c r="AD10" s="2"/>
      <c r="AE10" s="2"/>
      <c r="AF10" s="2"/>
      <c r="AG10" s="2"/>
      <c r="AH10" s="2"/>
      <c r="AI10" s="2"/>
      <c r="AJ10" s="2"/>
      <c r="AK10" s="2"/>
      <c r="AL10" s="66">
        <f>データ!$U$6</f>
        <v>9246</v>
      </c>
      <c r="AM10" s="66"/>
      <c r="AN10" s="66"/>
      <c r="AO10" s="66"/>
      <c r="AP10" s="66"/>
      <c r="AQ10" s="66"/>
      <c r="AR10" s="66"/>
      <c r="AS10" s="66"/>
      <c r="AT10" s="65">
        <f>データ!$V$6</f>
        <v>143.15</v>
      </c>
      <c r="AU10" s="65"/>
      <c r="AV10" s="65"/>
      <c r="AW10" s="65"/>
      <c r="AX10" s="65"/>
      <c r="AY10" s="65"/>
      <c r="AZ10" s="65"/>
      <c r="BA10" s="65"/>
      <c r="BB10" s="65">
        <f>データ!$W$6</f>
        <v>64.59</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43" t="s">
        <v>25</v>
      </c>
      <c r="BM14" s="44"/>
      <c r="BN14" s="44"/>
      <c r="BO14" s="44"/>
      <c r="BP14" s="44"/>
      <c r="BQ14" s="44"/>
      <c r="BR14" s="44"/>
      <c r="BS14" s="44"/>
      <c r="BT14" s="44"/>
      <c r="BU14" s="44"/>
      <c r="BV14" s="44"/>
      <c r="BW14" s="44"/>
      <c r="BX14" s="44"/>
      <c r="BY14" s="44"/>
      <c r="BZ14" s="4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6"/>
      <c r="BM15" s="47"/>
      <c r="BN15" s="47"/>
      <c r="BO15" s="47"/>
      <c r="BP15" s="47"/>
      <c r="BQ15" s="47"/>
      <c r="BR15" s="47"/>
      <c r="BS15" s="47"/>
      <c r="BT15" s="47"/>
      <c r="BU15" s="47"/>
      <c r="BV15" s="47"/>
      <c r="BW15" s="47"/>
      <c r="BX15" s="47"/>
      <c r="BY15" s="47"/>
      <c r="BZ15" s="4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9" t="s">
        <v>109</v>
      </c>
      <c r="BM16" s="50"/>
      <c r="BN16" s="50"/>
      <c r="BO16" s="50"/>
      <c r="BP16" s="50"/>
      <c r="BQ16" s="50"/>
      <c r="BR16" s="50"/>
      <c r="BS16" s="50"/>
      <c r="BT16" s="50"/>
      <c r="BU16" s="50"/>
      <c r="BV16" s="50"/>
      <c r="BW16" s="50"/>
      <c r="BX16" s="50"/>
      <c r="BY16" s="50"/>
      <c r="BZ16" s="5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2"/>
      <c r="BM44" s="53"/>
      <c r="BN44" s="53"/>
      <c r="BO44" s="53"/>
      <c r="BP44" s="53"/>
      <c r="BQ44" s="53"/>
      <c r="BR44" s="53"/>
      <c r="BS44" s="53"/>
      <c r="BT44" s="53"/>
      <c r="BU44" s="53"/>
      <c r="BV44" s="53"/>
      <c r="BW44" s="53"/>
      <c r="BX44" s="53"/>
      <c r="BY44" s="53"/>
      <c r="BZ44" s="5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3" t="s">
        <v>26</v>
      </c>
      <c r="BM45" s="44"/>
      <c r="BN45" s="44"/>
      <c r="BO45" s="44"/>
      <c r="BP45" s="44"/>
      <c r="BQ45" s="44"/>
      <c r="BR45" s="44"/>
      <c r="BS45" s="44"/>
      <c r="BT45" s="44"/>
      <c r="BU45" s="44"/>
      <c r="BV45" s="44"/>
      <c r="BW45" s="44"/>
      <c r="BX45" s="44"/>
      <c r="BY45" s="44"/>
      <c r="BZ45" s="4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9" t="s">
        <v>110</v>
      </c>
      <c r="BM47" s="50"/>
      <c r="BN47" s="50"/>
      <c r="BO47" s="50"/>
      <c r="BP47" s="50"/>
      <c r="BQ47" s="50"/>
      <c r="BR47" s="50"/>
      <c r="BS47" s="50"/>
      <c r="BT47" s="50"/>
      <c r="BU47" s="50"/>
      <c r="BV47" s="50"/>
      <c r="BW47" s="50"/>
      <c r="BX47" s="50"/>
      <c r="BY47" s="50"/>
      <c r="BZ47" s="5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60" t="s">
        <v>27</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49"/>
      <c r="BM60" s="50"/>
      <c r="BN60" s="50"/>
      <c r="BO60" s="50"/>
      <c r="BP60" s="50"/>
      <c r="BQ60" s="50"/>
      <c r="BR60" s="50"/>
      <c r="BS60" s="50"/>
      <c r="BT60" s="50"/>
      <c r="BU60" s="50"/>
      <c r="BV60" s="50"/>
      <c r="BW60" s="50"/>
      <c r="BX60" s="50"/>
      <c r="BY60" s="50"/>
      <c r="BZ60" s="5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49"/>
      <c r="BM61" s="50"/>
      <c r="BN61" s="50"/>
      <c r="BO61" s="50"/>
      <c r="BP61" s="50"/>
      <c r="BQ61" s="50"/>
      <c r="BR61" s="50"/>
      <c r="BS61" s="50"/>
      <c r="BT61" s="50"/>
      <c r="BU61" s="50"/>
      <c r="BV61" s="50"/>
      <c r="BW61" s="50"/>
      <c r="BX61" s="50"/>
      <c r="BY61" s="50"/>
      <c r="BZ61" s="5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2"/>
      <c r="BM63" s="53"/>
      <c r="BN63" s="53"/>
      <c r="BO63" s="53"/>
      <c r="BP63" s="53"/>
      <c r="BQ63" s="53"/>
      <c r="BR63" s="53"/>
      <c r="BS63" s="53"/>
      <c r="BT63" s="53"/>
      <c r="BU63" s="53"/>
      <c r="BV63" s="53"/>
      <c r="BW63" s="53"/>
      <c r="BX63" s="53"/>
      <c r="BY63" s="53"/>
      <c r="BZ63" s="5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3" t="s">
        <v>28</v>
      </c>
      <c r="BM64" s="44"/>
      <c r="BN64" s="44"/>
      <c r="BO64" s="44"/>
      <c r="BP64" s="44"/>
      <c r="BQ64" s="44"/>
      <c r="BR64" s="44"/>
      <c r="BS64" s="44"/>
      <c r="BT64" s="44"/>
      <c r="BU64" s="44"/>
      <c r="BV64" s="44"/>
      <c r="BW64" s="44"/>
      <c r="BX64" s="44"/>
      <c r="BY64" s="44"/>
      <c r="BZ64" s="4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9" t="s">
        <v>111</v>
      </c>
      <c r="BM66" s="50"/>
      <c r="BN66" s="50"/>
      <c r="BO66" s="50"/>
      <c r="BP66" s="50"/>
      <c r="BQ66" s="50"/>
      <c r="BR66" s="50"/>
      <c r="BS66" s="50"/>
      <c r="BT66" s="50"/>
      <c r="BU66" s="50"/>
      <c r="BV66" s="50"/>
      <c r="BW66" s="50"/>
      <c r="BX66" s="50"/>
      <c r="BY66" s="50"/>
      <c r="BZ66" s="5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42</v>
      </c>
      <c r="N85" s="27" t="s">
        <v>42</v>
      </c>
      <c r="O85" s="27" t="str">
        <f>データ!EN6</f>
        <v>【0.54】</v>
      </c>
    </row>
  </sheetData>
  <sheetProtection algorithmName="SHA-512" hashValue="xUW0as4rwe1Wi31TWiDzTm7bYlFt4D/iQm+9uBvusqRll95Pk/xYMaduqY/3qfUtm782Mj20mqn6XXRCYXyGOQ==" saltValue="hEdWd0faBu2LXi8IT/zFt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6" t="s">
        <v>52</v>
      </c>
      <c r="I3" s="77"/>
      <c r="J3" s="77"/>
      <c r="K3" s="77"/>
      <c r="L3" s="77"/>
      <c r="M3" s="77"/>
      <c r="N3" s="77"/>
      <c r="O3" s="77"/>
      <c r="P3" s="77"/>
      <c r="Q3" s="77"/>
      <c r="R3" s="77"/>
      <c r="S3" s="77"/>
      <c r="T3" s="77"/>
      <c r="U3" s="77"/>
      <c r="V3" s="77"/>
      <c r="W3" s="78"/>
      <c r="X3" s="82" t="s">
        <v>53</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54</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55</v>
      </c>
      <c r="B4" s="31"/>
      <c r="C4" s="31"/>
      <c r="D4" s="31"/>
      <c r="E4" s="31"/>
      <c r="F4" s="31"/>
      <c r="G4" s="31"/>
      <c r="H4" s="79"/>
      <c r="I4" s="80"/>
      <c r="J4" s="80"/>
      <c r="K4" s="80"/>
      <c r="L4" s="80"/>
      <c r="M4" s="80"/>
      <c r="N4" s="80"/>
      <c r="O4" s="80"/>
      <c r="P4" s="80"/>
      <c r="Q4" s="80"/>
      <c r="R4" s="80"/>
      <c r="S4" s="80"/>
      <c r="T4" s="80"/>
      <c r="U4" s="80"/>
      <c r="V4" s="80"/>
      <c r="W4" s="81"/>
      <c r="X4" s="75" t="s">
        <v>56</v>
      </c>
      <c r="Y4" s="75"/>
      <c r="Z4" s="75"/>
      <c r="AA4" s="75"/>
      <c r="AB4" s="75"/>
      <c r="AC4" s="75"/>
      <c r="AD4" s="75"/>
      <c r="AE4" s="75"/>
      <c r="AF4" s="75"/>
      <c r="AG4" s="75"/>
      <c r="AH4" s="75"/>
      <c r="AI4" s="75" t="s">
        <v>57</v>
      </c>
      <c r="AJ4" s="75"/>
      <c r="AK4" s="75"/>
      <c r="AL4" s="75"/>
      <c r="AM4" s="75"/>
      <c r="AN4" s="75"/>
      <c r="AO4" s="75"/>
      <c r="AP4" s="75"/>
      <c r="AQ4" s="75"/>
      <c r="AR4" s="75"/>
      <c r="AS4" s="75"/>
      <c r="AT4" s="75" t="s">
        <v>58</v>
      </c>
      <c r="AU4" s="75"/>
      <c r="AV4" s="75"/>
      <c r="AW4" s="75"/>
      <c r="AX4" s="75"/>
      <c r="AY4" s="75"/>
      <c r="AZ4" s="75"/>
      <c r="BA4" s="75"/>
      <c r="BB4" s="75"/>
      <c r="BC4" s="75"/>
      <c r="BD4" s="75"/>
      <c r="BE4" s="75" t="s">
        <v>59</v>
      </c>
      <c r="BF4" s="75"/>
      <c r="BG4" s="75"/>
      <c r="BH4" s="75"/>
      <c r="BI4" s="75"/>
      <c r="BJ4" s="75"/>
      <c r="BK4" s="75"/>
      <c r="BL4" s="75"/>
      <c r="BM4" s="75"/>
      <c r="BN4" s="75"/>
      <c r="BO4" s="75"/>
      <c r="BP4" s="75" t="s">
        <v>60</v>
      </c>
      <c r="BQ4" s="75"/>
      <c r="BR4" s="75"/>
      <c r="BS4" s="75"/>
      <c r="BT4" s="75"/>
      <c r="BU4" s="75"/>
      <c r="BV4" s="75"/>
      <c r="BW4" s="75"/>
      <c r="BX4" s="75"/>
      <c r="BY4" s="75"/>
      <c r="BZ4" s="75"/>
      <c r="CA4" s="75" t="s">
        <v>61</v>
      </c>
      <c r="CB4" s="75"/>
      <c r="CC4" s="75"/>
      <c r="CD4" s="75"/>
      <c r="CE4" s="75"/>
      <c r="CF4" s="75"/>
      <c r="CG4" s="75"/>
      <c r="CH4" s="75"/>
      <c r="CI4" s="75"/>
      <c r="CJ4" s="75"/>
      <c r="CK4" s="75"/>
      <c r="CL4" s="75" t="s">
        <v>62</v>
      </c>
      <c r="CM4" s="75"/>
      <c r="CN4" s="75"/>
      <c r="CO4" s="75"/>
      <c r="CP4" s="75"/>
      <c r="CQ4" s="75"/>
      <c r="CR4" s="75"/>
      <c r="CS4" s="75"/>
      <c r="CT4" s="75"/>
      <c r="CU4" s="75"/>
      <c r="CV4" s="75"/>
      <c r="CW4" s="75" t="s">
        <v>63</v>
      </c>
      <c r="CX4" s="75"/>
      <c r="CY4" s="75"/>
      <c r="CZ4" s="75"/>
      <c r="DA4" s="75"/>
      <c r="DB4" s="75"/>
      <c r="DC4" s="75"/>
      <c r="DD4" s="75"/>
      <c r="DE4" s="75"/>
      <c r="DF4" s="75"/>
      <c r="DG4" s="75"/>
      <c r="DH4" s="75" t="s">
        <v>64</v>
      </c>
      <c r="DI4" s="75"/>
      <c r="DJ4" s="75"/>
      <c r="DK4" s="75"/>
      <c r="DL4" s="75"/>
      <c r="DM4" s="75"/>
      <c r="DN4" s="75"/>
      <c r="DO4" s="75"/>
      <c r="DP4" s="75"/>
      <c r="DQ4" s="75"/>
      <c r="DR4" s="75"/>
      <c r="DS4" s="75" t="s">
        <v>65</v>
      </c>
      <c r="DT4" s="75"/>
      <c r="DU4" s="75"/>
      <c r="DV4" s="75"/>
      <c r="DW4" s="75"/>
      <c r="DX4" s="75"/>
      <c r="DY4" s="75"/>
      <c r="DZ4" s="75"/>
      <c r="EA4" s="75"/>
      <c r="EB4" s="75"/>
      <c r="EC4" s="75"/>
      <c r="ED4" s="75" t="s">
        <v>66</v>
      </c>
      <c r="EE4" s="75"/>
      <c r="EF4" s="75"/>
      <c r="EG4" s="75"/>
      <c r="EH4" s="75"/>
      <c r="EI4" s="75"/>
      <c r="EJ4" s="75"/>
      <c r="EK4" s="75"/>
      <c r="EL4" s="75"/>
      <c r="EM4" s="75"/>
      <c r="EN4" s="75"/>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2018</v>
      </c>
      <c r="C6" s="34">
        <f t="shared" ref="C6:W6" si="3">C7</f>
        <v>303666</v>
      </c>
      <c r="D6" s="34">
        <f t="shared" si="3"/>
        <v>47</v>
      </c>
      <c r="E6" s="34">
        <f t="shared" si="3"/>
        <v>1</v>
      </c>
      <c r="F6" s="34">
        <f t="shared" si="3"/>
        <v>0</v>
      </c>
      <c r="G6" s="34">
        <f t="shared" si="3"/>
        <v>0</v>
      </c>
      <c r="H6" s="34" t="str">
        <f t="shared" si="3"/>
        <v>和歌山県　有田川町</v>
      </c>
      <c r="I6" s="34" t="str">
        <f t="shared" si="3"/>
        <v>法非適用</v>
      </c>
      <c r="J6" s="34" t="str">
        <f t="shared" si="3"/>
        <v>水道事業</v>
      </c>
      <c r="K6" s="34" t="str">
        <f t="shared" si="3"/>
        <v>簡易水道事業</v>
      </c>
      <c r="L6" s="34" t="str">
        <f t="shared" si="3"/>
        <v>D2</v>
      </c>
      <c r="M6" s="34" t="str">
        <f t="shared" si="3"/>
        <v>非設置</v>
      </c>
      <c r="N6" s="35" t="str">
        <f t="shared" si="3"/>
        <v>-</v>
      </c>
      <c r="O6" s="35" t="str">
        <f t="shared" si="3"/>
        <v>該当数値なし</v>
      </c>
      <c r="P6" s="35">
        <f t="shared" si="3"/>
        <v>34.880000000000003</v>
      </c>
      <c r="Q6" s="35">
        <f t="shared" si="3"/>
        <v>3130</v>
      </c>
      <c r="R6" s="35">
        <f t="shared" si="3"/>
        <v>26590</v>
      </c>
      <c r="S6" s="35">
        <f t="shared" si="3"/>
        <v>351.84</v>
      </c>
      <c r="T6" s="35">
        <f t="shared" si="3"/>
        <v>75.569999999999993</v>
      </c>
      <c r="U6" s="35">
        <f t="shared" si="3"/>
        <v>9246</v>
      </c>
      <c r="V6" s="35">
        <f t="shared" si="3"/>
        <v>143.15</v>
      </c>
      <c r="W6" s="35">
        <f t="shared" si="3"/>
        <v>64.59</v>
      </c>
      <c r="X6" s="36">
        <f>IF(X7="",NA(),X7)</f>
        <v>75.349999999999994</v>
      </c>
      <c r="Y6" s="36">
        <f t="shared" ref="Y6:AG6" si="4">IF(Y7="",NA(),Y7)</f>
        <v>78.709999999999994</v>
      </c>
      <c r="Z6" s="36">
        <f t="shared" si="4"/>
        <v>72.150000000000006</v>
      </c>
      <c r="AA6" s="36">
        <f t="shared" si="4"/>
        <v>57.98</v>
      </c>
      <c r="AB6" s="36">
        <f t="shared" si="4"/>
        <v>68.28</v>
      </c>
      <c r="AC6" s="36">
        <f t="shared" si="4"/>
        <v>77.48</v>
      </c>
      <c r="AD6" s="36">
        <f t="shared" si="4"/>
        <v>75.34</v>
      </c>
      <c r="AE6" s="36">
        <f t="shared" si="4"/>
        <v>76.650000000000006</v>
      </c>
      <c r="AF6" s="36">
        <f t="shared" si="4"/>
        <v>73.959999999999994</v>
      </c>
      <c r="AG6" s="36">
        <f t="shared" si="4"/>
        <v>75.010000000000005</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1514.47</v>
      </c>
      <c r="BF6" s="36">
        <f t="shared" ref="BF6:BN6" si="7">IF(BF7="",NA(),BF7)</f>
        <v>1531.47</v>
      </c>
      <c r="BG6" s="36">
        <f t="shared" si="7"/>
        <v>1498.2</v>
      </c>
      <c r="BH6" s="36">
        <f t="shared" si="7"/>
        <v>1513.5</v>
      </c>
      <c r="BI6" s="36">
        <f t="shared" si="7"/>
        <v>1411.5</v>
      </c>
      <c r="BJ6" s="36">
        <f t="shared" si="7"/>
        <v>1285.3599999999999</v>
      </c>
      <c r="BK6" s="36">
        <f t="shared" si="7"/>
        <v>1280.18</v>
      </c>
      <c r="BL6" s="36">
        <f t="shared" si="7"/>
        <v>1346.23</v>
      </c>
      <c r="BM6" s="36">
        <f t="shared" si="7"/>
        <v>1295.06</v>
      </c>
      <c r="BN6" s="36">
        <f t="shared" si="7"/>
        <v>1168.7</v>
      </c>
      <c r="BO6" s="35" t="str">
        <f>IF(BO7="","",IF(BO7="-","【-】","【"&amp;SUBSTITUTE(TEXT(BO7,"#,##0.00"),"-","△")&amp;"】"))</f>
        <v>【1,074.14】</v>
      </c>
      <c r="BP6" s="36">
        <f>IF(BP7="",NA(),BP7)</f>
        <v>43.43</v>
      </c>
      <c r="BQ6" s="36">
        <f t="shared" ref="BQ6:BY6" si="8">IF(BQ7="",NA(),BQ7)</f>
        <v>43.43</v>
      </c>
      <c r="BR6" s="36">
        <f t="shared" si="8"/>
        <v>39.71</v>
      </c>
      <c r="BS6" s="36">
        <f t="shared" si="8"/>
        <v>39.299999999999997</v>
      </c>
      <c r="BT6" s="36">
        <f t="shared" si="8"/>
        <v>38.86</v>
      </c>
      <c r="BU6" s="36">
        <f t="shared" si="8"/>
        <v>54.45</v>
      </c>
      <c r="BV6" s="36">
        <f t="shared" si="8"/>
        <v>53.62</v>
      </c>
      <c r="BW6" s="36">
        <f t="shared" si="8"/>
        <v>53.41</v>
      </c>
      <c r="BX6" s="36">
        <f t="shared" si="8"/>
        <v>53.29</v>
      </c>
      <c r="BY6" s="36">
        <f t="shared" si="8"/>
        <v>53.59</v>
      </c>
      <c r="BZ6" s="35" t="str">
        <f>IF(BZ7="","",IF(BZ7="-","【-】","【"&amp;SUBSTITUTE(TEXT(BZ7,"#,##0.00"),"-","△")&amp;"】"))</f>
        <v>【54.36】</v>
      </c>
      <c r="CA6" s="36">
        <f>IF(CA7="",NA(),CA7)</f>
        <v>436.81</v>
      </c>
      <c r="CB6" s="36">
        <f t="shared" ref="CB6:CJ6" si="9">IF(CB7="",NA(),CB7)</f>
        <v>436.97</v>
      </c>
      <c r="CC6" s="36">
        <f t="shared" si="9"/>
        <v>480.38</v>
      </c>
      <c r="CD6" s="36">
        <f t="shared" si="9"/>
        <v>485.41</v>
      </c>
      <c r="CE6" s="36">
        <f t="shared" si="9"/>
        <v>494.85</v>
      </c>
      <c r="CF6" s="36">
        <f t="shared" si="9"/>
        <v>332.75</v>
      </c>
      <c r="CG6" s="36">
        <f t="shared" si="9"/>
        <v>287.7</v>
      </c>
      <c r="CH6" s="36">
        <f t="shared" si="9"/>
        <v>277.39999999999998</v>
      </c>
      <c r="CI6" s="36">
        <f t="shared" si="9"/>
        <v>259.02</v>
      </c>
      <c r="CJ6" s="36">
        <f t="shared" si="9"/>
        <v>259.79000000000002</v>
      </c>
      <c r="CK6" s="35" t="str">
        <f>IF(CK7="","",IF(CK7="-","【-】","【"&amp;SUBSTITUTE(TEXT(CK7,"#,##0.00"),"-","△")&amp;"】"))</f>
        <v>【296.40】</v>
      </c>
      <c r="CL6" s="36">
        <f>IF(CL7="",NA(),CL7)</f>
        <v>56.79</v>
      </c>
      <c r="CM6" s="36">
        <f t="shared" ref="CM6:CU6" si="10">IF(CM7="",NA(),CM7)</f>
        <v>55.31</v>
      </c>
      <c r="CN6" s="36">
        <f t="shared" si="10"/>
        <v>56.66</v>
      </c>
      <c r="CO6" s="36">
        <f t="shared" si="10"/>
        <v>67.73</v>
      </c>
      <c r="CP6" s="36">
        <f t="shared" si="10"/>
        <v>64.319999999999993</v>
      </c>
      <c r="CQ6" s="36">
        <f t="shared" si="10"/>
        <v>60.68</v>
      </c>
      <c r="CR6" s="36">
        <f t="shared" si="10"/>
        <v>58.1</v>
      </c>
      <c r="CS6" s="36">
        <f t="shared" si="10"/>
        <v>56.19</v>
      </c>
      <c r="CT6" s="36">
        <f t="shared" si="10"/>
        <v>56.65</v>
      </c>
      <c r="CU6" s="36">
        <f t="shared" si="10"/>
        <v>56.41</v>
      </c>
      <c r="CV6" s="35" t="str">
        <f>IF(CV7="","",IF(CV7="-","【-】","【"&amp;SUBSTITUTE(TEXT(CV7,"#,##0.00"),"-","△")&amp;"】"))</f>
        <v>【55.95】</v>
      </c>
      <c r="CW6" s="36">
        <f>IF(CW7="",NA(),CW7)</f>
        <v>79.37</v>
      </c>
      <c r="CX6" s="36">
        <f t="shared" ref="CX6:DF6" si="11">IF(CX7="",NA(),CX7)</f>
        <v>81.39</v>
      </c>
      <c r="CY6" s="36">
        <f t="shared" si="11"/>
        <v>79.64</v>
      </c>
      <c r="CZ6" s="36">
        <f t="shared" si="11"/>
        <v>79.28</v>
      </c>
      <c r="DA6" s="36">
        <f t="shared" si="11"/>
        <v>81.17</v>
      </c>
      <c r="DB6" s="36">
        <f t="shared" si="11"/>
        <v>75.760000000000005</v>
      </c>
      <c r="DC6" s="36">
        <f t="shared" si="11"/>
        <v>76.69</v>
      </c>
      <c r="DD6" s="36">
        <f t="shared" si="11"/>
        <v>77.180000000000007</v>
      </c>
      <c r="DE6" s="36">
        <f t="shared" si="11"/>
        <v>76.13</v>
      </c>
      <c r="DF6" s="36">
        <f t="shared" si="11"/>
        <v>75.12</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0.32</v>
      </c>
      <c r="EE6" s="36">
        <f t="shared" ref="EE6:EM6" si="14">IF(EE7="",NA(),EE7)</f>
        <v>0.2</v>
      </c>
      <c r="EF6" s="36">
        <f t="shared" si="14"/>
        <v>0.6</v>
      </c>
      <c r="EG6" s="36">
        <f t="shared" si="14"/>
        <v>0.63</v>
      </c>
      <c r="EH6" s="36">
        <f t="shared" si="14"/>
        <v>0.62</v>
      </c>
      <c r="EI6" s="36">
        <f t="shared" si="14"/>
        <v>0.55000000000000004</v>
      </c>
      <c r="EJ6" s="36">
        <f t="shared" si="14"/>
        <v>0.76</v>
      </c>
      <c r="EK6" s="36">
        <f t="shared" si="14"/>
        <v>0.8</v>
      </c>
      <c r="EL6" s="36">
        <f t="shared" si="14"/>
        <v>0.96</v>
      </c>
      <c r="EM6" s="36">
        <f t="shared" si="14"/>
        <v>0.65</v>
      </c>
      <c r="EN6" s="35" t="str">
        <f>IF(EN7="","",IF(EN7="-","【-】","【"&amp;SUBSTITUTE(TEXT(EN7,"#,##0.00"),"-","△")&amp;"】"))</f>
        <v>【0.54】</v>
      </c>
    </row>
    <row r="7" spans="1:144" s="37" customFormat="1" x14ac:dyDescent="0.15">
      <c r="A7" s="29"/>
      <c r="B7" s="38">
        <v>2018</v>
      </c>
      <c r="C7" s="38">
        <v>303666</v>
      </c>
      <c r="D7" s="38">
        <v>47</v>
      </c>
      <c r="E7" s="38">
        <v>1</v>
      </c>
      <c r="F7" s="38">
        <v>0</v>
      </c>
      <c r="G7" s="38">
        <v>0</v>
      </c>
      <c r="H7" s="38" t="s">
        <v>96</v>
      </c>
      <c r="I7" s="38" t="s">
        <v>97</v>
      </c>
      <c r="J7" s="38" t="s">
        <v>98</v>
      </c>
      <c r="K7" s="38" t="s">
        <v>99</v>
      </c>
      <c r="L7" s="38" t="s">
        <v>100</v>
      </c>
      <c r="M7" s="38" t="s">
        <v>101</v>
      </c>
      <c r="N7" s="39" t="s">
        <v>102</v>
      </c>
      <c r="O7" s="39" t="s">
        <v>103</v>
      </c>
      <c r="P7" s="39">
        <v>34.880000000000003</v>
      </c>
      <c r="Q7" s="39">
        <v>3130</v>
      </c>
      <c r="R7" s="39">
        <v>26590</v>
      </c>
      <c r="S7" s="39">
        <v>351.84</v>
      </c>
      <c r="T7" s="39">
        <v>75.569999999999993</v>
      </c>
      <c r="U7" s="39">
        <v>9246</v>
      </c>
      <c r="V7" s="39">
        <v>143.15</v>
      </c>
      <c r="W7" s="39">
        <v>64.59</v>
      </c>
      <c r="X7" s="39">
        <v>75.349999999999994</v>
      </c>
      <c r="Y7" s="39">
        <v>78.709999999999994</v>
      </c>
      <c r="Z7" s="39">
        <v>72.150000000000006</v>
      </c>
      <c r="AA7" s="39">
        <v>57.98</v>
      </c>
      <c r="AB7" s="39">
        <v>68.28</v>
      </c>
      <c r="AC7" s="39">
        <v>77.48</v>
      </c>
      <c r="AD7" s="39">
        <v>75.34</v>
      </c>
      <c r="AE7" s="39">
        <v>76.650000000000006</v>
      </c>
      <c r="AF7" s="39">
        <v>73.959999999999994</v>
      </c>
      <c r="AG7" s="39">
        <v>75.010000000000005</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1514.47</v>
      </c>
      <c r="BF7" s="39">
        <v>1531.47</v>
      </c>
      <c r="BG7" s="39">
        <v>1498.2</v>
      </c>
      <c r="BH7" s="39">
        <v>1513.5</v>
      </c>
      <c r="BI7" s="39">
        <v>1411.5</v>
      </c>
      <c r="BJ7" s="39">
        <v>1285.3599999999999</v>
      </c>
      <c r="BK7" s="39">
        <v>1280.18</v>
      </c>
      <c r="BL7" s="39">
        <v>1346.23</v>
      </c>
      <c r="BM7" s="39">
        <v>1295.06</v>
      </c>
      <c r="BN7" s="39">
        <v>1168.7</v>
      </c>
      <c r="BO7" s="39">
        <v>1074.1400000000001</v>
      </c>
      <c r="BP7" s="39">
        <v>43.43</v>
      </c>
      <c r="BQ7" s="39">
        <v>43.43</v>
      </c>
      <c r="BR7" s="39">
        <v>39.71</v>
      </c>
      <c r="BS7" s="39">
        <v>39.299999999999997</v>
      </c>
      <c r="BT7" s="39">
        <v>38.86</v>
      </c>
      <c r="BU7" s="39">
        <v>54.45</v>
      </c>
      <c r="BV7" s="39">
        <v>53.62</v>
      </c>
      <c r="BW7" s="39">
        <v>53.41</v>
      </c>
      <c r="BX7" s="39">
        <v>53.29</v>
      </c>
      <c r="BY7" s="39">
        <v>53.59</v>
      </c>
      <c r="BZ7" s="39">
        <v>54.36</v>
      </c>
      <c r="CA7" s="39">
        <v>436.81</v>
      </c>
      <c r="CB7" s="39">
        <v>436.97</v>
      </c>
      <c r="CC7" s="39">
        <v>480.38</v>
      </c>
      <c r="CD7" s="39">
        <v>485.41</v>
      </c>
      <c r="CE7" s="39">
        <v>494.85</v>
      </c>
      <c r="CF7" s="39">
        <v>332.75</v>
      </c>
      <c r="CG7" s="39">
        <v>287.7</v>
      </c>
      <c r="CH7" s="39">
        <v>277.39999999999998</v>
      </c>
      <c r="CI7" s="39">
        <v>259.02</v>
      </c>
      <c r="CJ7" s="39">
        <v>259.79000000000002</v>
      </c>
      <c r="CK7" s="39">
        <v>296.39999999999998</v>
      </c>
      <c r="CL7" s="39">
        <v>56.79</v>
      </c>
      <c r="CM7" s="39">
        <v>55.31</v>
      </c>
      <c r="CN7" s="39">
        <v>56.66</v>
      </c>
      <c r="CO7" s="39">
        <v>67.73</v>
      </c>
      <c r="CP7" s="39">
        <v>64.319999999999993</v>
      </c>
      <c r="CQ7" s="39">
        <v>60.68</v>
      </c>
      <c r="CR7" s="39">
        <v>58.1</v>
      </c>
      <c r="CS7" s="39">
        <v>56.19</v>
      </c>
      <c r="CT7" s="39">
        <v>56.65</v>
      </c>
      <c r="CU7" s="39">
        <v>56.41</v>
      </c>
      <c r="CV7" s="39">
        <v>55.95</v>
      </c>
      <c r="CW7" s="39">
        <v>79.37</v>
      </c>
      <c r="CX7" s="39">
        <v>81.39</v>
      </c>
      <c r="CY7" s="39">
        <v>79.64</v>
      </c>
      <c r="CZ7" s="39">
        <v>79.28</v>
      </c>
      <c r="DA7" s="39">
        <v>81.17</v>
      </c>
      <c r="DB7" s="39">
        <v>75.760000000000005</v>
      </c>
      <c r="DC7" s="39">
        <v>76.69</v>
      </c>
      <c r="DD7" s="39">
        <v>77.180000000000007</v>
      </c>
      <c r="DE7" s="39">
        <v>76.13</v>
      </c>
      <c r="DF7" s="39">
        <v>75.12</v>
      </c>
      <c r="DG7" s="39">
        <v>73.77</v>
      </c>
      <c r="DH7" s="39"/>
      <c r="DI7" s="39"/>
      <c r="DJ7" s="39"/>
      <c r="DK7" s="39"/>
      <c r="DL7" s="39"/>
      <c r="DM7" s="39"/>
      <c r="DN7" s="39"/>
      <c r="DO7" s="39"/>
      <c r="DP7" s="39"/>
      <c r="DQ7" s="39"/>
      <c r="DR7" s="39"/>
      <c r="DS7" s="39"/>
      <c r="DT7" s="39"/>
      <c r="DU7" s="39"/>
      <c r="DV7" s="39"/>
      <c r="DW7" s="39"/>
      <c r="DX7" s="39"/>
      <c r="DY7" s="39"/>
      <c r="DZ7" s="39"/>
      <c r="EA7" s="39"/>
      <c r="EB7" s="39"/>
      <c r="EC7" s="39"/>
      <c r="ED7" s="39">
        <v>0.32</v>
      </c>
      <c r="EE7" s="39">
        <v>0.2</v>
      </c>
      <c r="EF7" s="39">
        <v>0.6</v>
      </c>
      <c r="EG7" s="39">
        <v>0.63</v>
      </c>
      <c r="EH7" s="39">
        <v>0.62</v>
      </c>
      <c r="EI7" s="39">
        <v>0.55000000000000004</v>
      </c>
      <c r="EJ7" s="39">
        <v>0.76</v>
      </c>
      <c r="EK7" s="39">
        <v>0.8</v>
      </c>
      <c r="EL7" s="39">
        <v>0.96</v>
      </c>
      <c r="EM7" s="39">
        <v>0.65</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2019-12-05T04:38:32Z</dcterms:created>
  <dcterms:modified xsi:type="dcterms:W3CDTF">2020-02-05T05:40:08Z</dcterms:modified>
  <cp:category/>
</cp:coreProperties>
</file>