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270\Desktop\01通知文等\16有田川町\"/>
    </mc:Choice>
  </mc:AlternateContent>
  <workbookProtection workbookAlgorithmName="SHA-512" workbookHashValue="qx83ZAyaiOtsOCn3nOADk8kejcmEjFe0E4hyi0AyTC+ZVJT/do36DPeWdusiPEgr9TBNLWZwhKa2xHgIlf3n4A==" workbookSaltValue="9BhjrGjWEsMcVh4zXD9PIw==" workbookSpinCount="100000" lockStructure="1"/>
  <bookViews>
    <workbookView xWindow="0" yWindow="0" windowWidth="21570" windowHeight="805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<sst xmlns="http://schemas.openxmlformats.org/spreadsheetml/2006/main" count="220" uniqueCount="107">
  <si>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</si>
  <si>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</si>
  <si>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</si>
  <si>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</si>
  <si>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</si>
  <si>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</si>
  <si>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</si>
  <si>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</si>
  <si>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</si>
  <si>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</si>
  <si>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</si>
  <si>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</si>
  <si>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</si>
  <si>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</si>
  <si>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</si>
  <si>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</si>
  <si>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</si>
  <si>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</si>
  <si>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</si>
  <si>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</si>
  <si>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</si>
  <si>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</si>
  <si>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</si>
  <si>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</si>
  <si>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</si>
  <si>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</si>
  <si>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</si>
  <si>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</si>
  <si>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</si>
  <si>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</si>
  <si>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</si>
  <si>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</si>
  <si>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</si>
  <si>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</si>
  <si>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</si>
  <si>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</si>
  <si>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</si>
  <si>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</si>
  <si>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</si>
  <si>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</si>
  <si>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</si>
  <si>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</si>
  <si>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</si>
  <si>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</si>
  <si>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</si>
  <si>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</si>
  <si>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</si>
  <si>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</si>
  <si>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</si>
  <si>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</si>
  <si>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</si>
  <si>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</si>
  <si>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</si>
  <si>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</si>
  <si>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</si>
  <si>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</si>
  <si>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</si>
  <si>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</si>
  <si>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</si>
  <si>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</si>
  <si>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</si>
  <si>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</si>
  <si>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</si>
  <si>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</si>
  <si>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</si>
  <si>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</si>
  <si>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</si>
  <si>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</si>
  <si>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</si>
  <si>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</si>
  <si>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</si>
  <si>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</si>
  <si>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</si>
  <si>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</si>
  <si>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</si>
  <si>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</si>
  <si>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</si>
  <si>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</si>
  <si>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</si>
  <si>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</si>
  <si>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</si>
  <si>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</si>
  <si>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</si>
  <si>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</si>
  <si>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</si>
  <si>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</si>
  <si>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</si>
  <si>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</si>
  <si>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</si>
  <si>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</si>
  <si>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</si>
  <si>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</si>
  <si>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有田川町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</si>
  <si>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</si>
  <si>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</si>
  <si>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</si>
  <si>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</si>
  <si>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</si>
  <si>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</si>
  <si>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</si>
  <si>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</si>
  <si>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</si>
  <si>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</si>
  <si>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</si>
  <si>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状では黒字が続いているが、人口減少および近年の節水傾向を踏まえた給水収益の減収や今後の施設更新に備えた資金確保のため更なる費用削減に取り組まなければならない。また、今回は、有収率が昨年度より5％低下しており、それが、経常費用の増となり、前回より悪化した経常収支比率等の指標に影響を与えた一つの要因と考えられる。そのことから、漏水等不具合を早期発見し漏水修繕をし、経常経費を削減することが、効率的な運営を行う上での一番の必要事項であり、今後は、有収率を改善していかなければならない。
　そして老朽化した管路の計画的な更新が必要となり、水道管以外にも有形固定資産のうち償却資産の更新や耐震化に備えて財源の確保が必要である。
　資金運用の面からも投資計画等により健全な経営を行っていくよう努めなければならない。</t>
    <rPh sb="175" eb="177">
      <t>ロウスイ</t>
    </rPh>
    <rPh sb="177" eb="179">
      <t>シュウゼン</t>
    </rPh>
    <rPh sb="182" eb="184">
      <t>ケイジョウ</t>
    </rPh>
    <rPh sb="184" eb="186">
      <t>ケイヒ</t>
    </rPh>
    <rPh sb="187" eb="189">
      <t>サクゲン</t>
    </rPh>
    <rPh sb="195" eb="198">
      <t>コウリツテキ</t>
    </rPh>
    <rPh sb="204" eb="205">
      <t>ウエ</t>
    </rPh>
    <rPh sb="207" eb="209">
      <t>イチバン</t>
    </rPh>
    <rPh sb="212" eb="214">
      <t>ジコウ</t>
    </rPh>
    <rPh sb="218" eb="220">
      <t>コンゴ</t>
    </rPh>
    <rPh sb="222" eb="225">
      <t>ユウシュウリツ</t>
    </rPh>
    <rPh sb="226" eb="228">
      <t>カイゼン</t>
    </rPh>
    <phoneticPr fontId="4"/>
  </si>
  <si>
    <t>有形固定資産減価償却率は管路更新など償却資産の更新を毎年行っていることから近年ほぼ同じ数値で推移している。平成30年度の数値で見ると、近年の管路更新の影響もあり約41％と類似団体と比較しても約8％下回っている。
　管路経年化率は耐用年数を経過した管路延長の割合であり、今後はさらなる更新が必要である。
　管路更新率は当該年度に更新した管路延長の割合を表しているが、公共下水道事業に伴う水道管の布設替えを継続的に行っております。そのようなことから、類似団体と比較すると、数値は上回って推移しております。</t>
    <rPh sb="201" eb="204">
      <t>ケイゾクテキ</t>
    </rPh>
    <rPh sb="241" eb="243">
      <t>スイイ</t>
    </rPh>
    <phoneticPr fontId="4"/>
  </si>
  <si>
    <t>　経常収支比率は100％を超え黒字であり、類似団体と比較すると高い数値となっているが、昨年度より減となっている。今後の施設更新を視野に入れ更なる経費削減に努める必要がある。
　流動比率は短期債務に対する支払い能力を表しているが、昨年度より少し改善されているが、今後は施設更新による借入金の増が見込まれることから、一層の比率改善に努める必要がある。
　企業債残高対給水収益比率は例年数値が下がってきており、類似団体と比較しても企業債が給水収益に占める割合は低い。
　料金回収率は100％を超え給水に係る費用が収益で賄えていることが分かり、類似団体と比較しても高い水準で推移している。しかしながら、昨年度よりは悪化しているので、今後、推移を注視していく必要がある。
　給水原価は、平成30年度では類似団体と比較すると約43円程度低い数値となっている。
　施設利用率は配水能力に対する配水量の割合で、平成30年度も類似団体より上回っており、施設を有効的に利用していることが分かるが、今後も需要変動を見越して適正規模の維持に努めなければならない。
　有収率は、類似団体と比較するとかなり低く、前年よりも一段と悪化している。今後は、最優先に漏水調査等を実施し、原因を追究、修繕工事を行い有収率の改善に努めていく。</t>
    <rPh sb="497" eb="499">
      <t>イチダン</t>
    </rPh>
    <rPh sb="500" eb="502">
      <t>アッカ</t>
    </rPh>
    <rPh sb="508" eb="509">
      <t>ウシ</t>
    </rPh>
    <rPh sb="511" eb="512">
      <t>サイ</t>
    </rPh>
    <rPh sb="512" eb="514">
      <t>ユウセン</t>
    </rPh>
    <rPh sb="515" eb="517">
      <t>ロウスイ</t>
    </rPh>
    <rPh sb="517" eb="519">
      <t>チョウサ</t>
    </rPh>
    <rPh sb="519" eb="520">
      <t>トウ</t>
    </rPh>
    <rPh sb="521" eb="523">
      <t>ジッシ</t>
    </rPh>
    <rPh sb="536" eb="537">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</si>
</sst>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1.93</c:v>
                </c:pt>
                <c:pt idx="1">
                  <c:v>1.84</c:v>
                </c:pt>
                <c:pt idx="2">
                  <c:v>3.1</c:v>
                </c:pt>
                <c:pt idx="3">
                  <c:v>3.92</c:v>
                </c:pt>
                <c:pt idx="4">
                  <c:v>3.28</c:v>
                </c:pt>
              </c:numCache>
            </c:numRef>
          </c:val>
          <c:extLst>
            <c:ext xmlns:c16="http://schemas.microsoft.com/office/drawing/2014/chart" uri="{C3380CC4-5D6E-409C-BE32-E72D297353CC}">
              <c16:uniqueId val="{00000000-787C-476A-BC6F-51023B7FB04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c:ext xmlns:c16="http://schemas.microsoft.com/office/drawing/2014/chart" uri="{C3380CC4-5D6E-409C-BE32-E72D297353CC}">
              <c16:uniqueId val="{00000001-787C-476A-BC6F-51023B7FB04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55.04</c:v>
                </c:pt>
                <c:pt idx="1">
                  <c:v>56.64</c:v>
                </c:pt>
                <c:pt idx="2">
                  <c:v>63.98</c:v>
                </c:pt>
                <c:pt idx="3">
                  <c:v>60.91</c:v>
                </c:pt>
                <c:pt idx="4">
                  <c:v>62.93</c:v>
                </c:pt>
              </c:numCache>
            </c:numRef>
          </c:val>
          <c:extLst>
            <c:ext xmlns:c16="http://schemas.microsoft.com/office/drawing/2014/chart" uri="{C3380CC4-5D6E-409C-BE32-E72D297353CC}">
              <c16:uniqueId val="{00000000-00E0-4721-807F-A76EBFD1AB6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c:ext xmlns:c16="http://schemas.microsoft.com/office/drawing/2014/chart" uri="{C3380CC4-5D6E-409C-BE32-E72D297353CC}">
              <c16:uniqueId val="{00000001-00E0-4721-807F-A76EBFD1AB6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83.88</c:v>
                </c:pt>
                <c:pt idx="1">
                  <c:v>82.79</c:v>
                </c:pt>
                <c:pt idx="2">
                  <c:v>81.41</c:v>
                </c:pt>
                <c:pt idx="3">
                  <c:v>75.52</c:v>
                </c:pt>
                <c:pt idx="4">
                  <c:v>70.88</c:v>
                </c:pt>
              </c:numCache>
            </c:numRef>
          </c:val>
          <c:extLst>
            <c:ext xmlns:c16="http://schemas.microsoft.com/office/drawing/2014/chart" uri="{C3380CC4-5D6E-409C-BE32-E72D297353CC}">
              <c16:uniqueId val="{00000000-2CC1-4408-923E-A6A5C95C36F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c:ext xmlns:c16="http://schemas.microsoft.com/office/drawing/2014/chart" uri="{C3380CC4-5D6E-409C-BE32-E72D297353CC}">
              <c16:uniqueId val="{00000001-2CC1-4408-923E-A6A5C95C36F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125.61</c:v>
                </c:pt>
                <c:pt idx="1">
                  <c:v>134.61000000000001</c:v>
                </c:pt>
                <c:pt idx="2">
                  <c:v>151.41</c:v>
                </c:pt>
                <c:pt idx="3">
                  <c:v>137.51</c:v>
                </c:pt>
                <c:pt idx="4">
                  <c:v>131.97</c:v>
                </c:pt>
              </c:numCache>
            </c:numRef>
          </c:val>
          <c:extLst>
            <c:ext xmlns:c16="http://schemas.microsoft.com/office/drawing/2014/chart" uri="{C3380CC4-5D6E-409C-BE32-E72D297353CC}">
              <c16:uniqueId val="{00000000-8721-4730-8E5E-33ED8B0CE5E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c:ext xmlns:c16="http://schemas.microsoft.com/office/drawing/2014/chart" uri="{C3380CC4-5D6E-409C-BE32-E72D297353CC}">
              <c16:uniqueId val="{00000001-8721-4730-8E5E-33ED8B0CE5E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40.82</c:v>
                </c:pt>
                <c:pt idx="1">
                  <c:v>41.12</c:v>
                </c:pt>
                <c:pt idx="2">
                  <c:v>40.26</c:v>
                </c:pt>
                <c:pt idx="3">
                  <c:v>40.42</c:v>
                </c:pt>
                <c:pt idx="4">
                  <c:v>41.04</c:v>
                </c:pt>
              </c:numCache>
            </c:numRef>
          </c:val>
          <c:extLst>
            <c:ext xmlns:c16="http://schemas.microsoft.com/office/drawing/2014/chart" uri="{C3380CC4-5D6E-409C-BE32-E72D297353CC}">
              <c16:uniqueId val="{00000000-44EF-4F89-AB2D-A6CA65C1164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c:ext xmlns:c16="http://schemas.microsoft.com/office/drawing/2014/chart" uri="{C3380CC4-5D6E-409C-BE32-E72D297353CC}">
              <c16:uniqueId val="{00000001-44EF-4F89-AB2D-A6CA65C1164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formatCode="#,##0.00;&quot;△&quot;#,##0.00">
                  <c:v>0</c:v>
                </c:pt>
                <c:pt idx="1">
                  <c:v>34.46</c:v>
                </c:pt>
                <c:pt idx="2">
                  <c:v>29.56</c:v>
                </c:pt>
                <c:pt idx="3">
                  <c:v>24.29</c:v>
                </c:pt>
                <c:pt idx="4">
                  <c:v>21.67</c:v>
                </c:pt>
              </c:numCache>
            </c:numRef>
          </c:val>
          <c:extLst>
            <c:ext xmlns:c16="http://schemas.microsoft.com/office/drawing/2014/chart" uri="{C3380CC4-5D6E-409C-BE32-E72D297353CC}">
              <c16:uniqueId val="{00000000-C527-4B4A-B6EF-B3DE86C6E8C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c:ext xmlns:c16="http://schemas.microsoft.com/office/drawing/2014/chart" uri="{C3380CC4-5D6E-409C-BE32-E72D297353CC}">
              <c16:uniqueId val="{00000001-C527-4B4A-B6EF-B3DE86C6E8C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1A0-471B-84C7-C3C4A584360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c:ext xmlns:c16="http://schemas.microsoft.com/office/drawing/2014/chart" uri="{C3380CC4-5D6E-409C-BE32-E72D297353CC}">
              <c16:uniqueId val="{00000001-11A0-471B-84C7-C3C4A584360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456.69</c:v>
                </c:pt>
                <c:pt idx="1">
                  <c:v>367.38</c:v>
                </c:pt>
                <c:pt idx="2">
                  <c:v>346.39</c:v>
                </c:pt>
                <c:pt idx="3">
                  <c:v>395.43</c:v>
                </c:pt>
                <c:pt idx="4">
                  <c:v>428.22</c:v>
                </c:pt>
              </c:numCache>
            </c:numRef>
          </c:val>
          <c:extLst>
            <c:ext xmlns:c16="http://schemas.microsoft.com/office/drawing/2014/chart" uri="{C3380CC4-5D6E-409C-BE32-E72D297353CC}">
              <c16:uniqueId val="{00000000-A643-4CB5-9DFE-9CF6EB967AB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c:ext xmlns:c16="http://schemas.microsoft.com/office/drawing/2014/chart" uri="{C3380CC4-5D6E-409C-BE32-E72D297353CC}">
              <c16:uniqueId val="{00000001-A643-4CB5-9DFE-9CF6EB967AB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238.57</c:v>
                </c:pt>
                <c:pt idx="1">
                  <c:v>212.68</c:v>
                </c:pt>
                <c:pt idx="2">
                  <c:v>176.01</c:v>
                </c:pt>
                <c:pt idx="3">
                  <c:v>174.15</c:v>
                </c:pt>
                <c:pt idx="4">
                  <c:v>161.55000000000001</c:v>
                </c:pt>
              </c:numCache>
            </c:numRef>
          </c:val>
          <c:extLst>
            <c:ext xmlns:c16="http://schemas.microsoft.com/office/drawing/2014/chart" uri="{C3380CC4-5D6E-409C-BE32-E72D297353CC}">
              <c16:uniqueId val="{00000000-4821-4464-81FE-5102F3A8229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c:ext xmlns:c16="http://schemas.microsoft.com/office/drawing/2014/chart" uri="{C3380CC4-5D6E-409C-BE32-E72D297353CC}">
              <c16:uniqueId val="{00000001-4821-4464-81FE-5102F3A8229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119.73</c:v>
                </c:pt>
                <c:pt idx="1">
                  <c:v>130.05000000000001</c:v>
                </c:pt>
                <c:pt idx="2">
                  <c:v>152.79</c:v>
                </c:pt>
                <c:pt idx="3">
                  <c:v>127.51</c:v>
                </c:pt>
                <c:pt idx="4">
                  <c:v>123.16</c:v>
                </c:pt>
              </c:numCache>
            </c:numRef>
          </c:val>
          <c:extLst>
            <c:ext xmlns:c16="http://schemas.microsoft.com/office/drawing/2014/chart" uri="{C3380CC4-5D6E-409C-BE32-E72D297353CC}">
              <c16:uniqueId val="{00000000-BDB7-43C5-9C65-C9381011D1F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c:ext xmlns:c16="http://schemas.microsoft.com/office/drawing/2014/chart" uri="{C3380CC4-5D6E-409C-BE32-E72D297353CC}">
              <c16:uniqueId val="{00000001-BDB7-43C5-9C65-C9381011D1F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137.52000000000001</c:v>
                </c:pt>
                <c:pt idx="1">
                  <c:v>127.45</c:v>
                </c:pt>
                <c:pt idx="2">
                  <c:v>106.93</c:v>
                </c:pt>
                <c:pt idx="3">
                  <c:v>130.37</c:v>
                </c:pt>
                <c:pt idx="4">
                  <c:v>135.6</c:v>
                </c:pt>
              </c:numCache>
            </c:numRef>
          </c:val>
          <c:extLst>
            <c:ext xmlns:c16="http://schemas.microsoft.com/office/drawing/2014/chart" uri="{C3380CC4-5D6E-409C-BE32-E72D297353CC}">
              <c16:uniqueId val="{00000000-BD8E-4924-B338-D1BEC97EF9E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c:ext xmlns:c16="http://schemas.microsoft.com/office/drawing/2014/chart" uri="{C3380CC4-5D6E-409C-BE32-E72D297353CC}">
              <c16:uniqueId val="{00000001-BD8E-4924-B338-D1BEC97EF9E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和歌山県　有田川町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26590</v>
      </c>
      <c r="AM8" s="70"/>
      <c r="AN8" s="70"/>
      <c r="AO8" s="70"/>
      <c r="AP8" s="70"/>
      <c r="AQ8" s="70"/>
      <c r="AR8" s="70"/>
      <c r="AS8" s="70"/>
      <c r="AT8" s="66">
        <f>データ!$S$6</f>
        <v>351.84</v>
      </c>
      <c r="AU8" s="67"/>
      <c r="AV8" s="67"/>
      <c r="AW8" s="67"/>
      <c r="AX8" s="67"/>
      <c r="AY8" s="67"/>
      <c r="AZ8" s="67"/>
      <c r="BA8" s="67"/>
      <c r="BB8" s="69">
        <f>データ!$T$6</f>
        <v>75.569999999999993</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85.56</v>
      </c>
      <c r="J10" s="67"/>
      <c r="K10" s="67"/>
      <c r="L10" s="67"/>
      <c r="M10" s="67"/>
      <c r="N10" s="67"/>
      <c r="O10" s="68"/>
      <c r="P10" s="69">
        <f>データ!$P$6</f>
        <v>61.56</v>
      </c>
      <c r="Q10" s="69"/>
      <c r="R10" s="69"/>
      <c r="S10" s="69"/>
      <c r="T10" s="69"/>
      <c r="U10" s="69"/>
      <c r="V10" s="69"/>
      <c r="W10" s="70">
        <f>データ!$Q$6</f>
        <v>3130</v>
      </c>
      <c r="X10" s="70"/>
      <c r="Y10" s="70"/>
      <c r="Z10" s="70"/>
      <c r="AA10" s="70"/>
      <c r="AB10" s="70"/>
      <c r="AC10" s="70"/>
      <c r="AD10" s="2"/>
      <c r="AE10" s="2"/>
      <c r="AF10" s="2"/>
      <c r="AG10" s="2"/>
      <c r="AH10" s="4"/>
      <c r="AI10" s="4"/>
      <c r="AJ10" s="4"/>
      <c r="AK10" s="4"/>
      <c r="AL10" s="70">
        <f>データ!$U$6</f>
        <v>16319</v>
      </c>
      <c r="AM10" s="70"/>
      <c r="AN10" s="70"/>
      <c r="AO10" s="70"/>
      <c r="AP10" s="70"/>
      <c r="AQ10" s="70"/>
      <c r="AR10" s="70"/>
      <c r="AS10" s="70"/>
      <c r="AT10" s="66">
        <f>データ!$V$6</f>
        <v>31.12</v>
      </c>
      <c r="AU10" s="67"/>
      <c r="AV10" s="67"/>
      <c r="AW10" s="67"/>
      <c r="AX10" s="67"/>
      <c r="AY10" s="67"/>
      <c r="AZ10" s="67"/>
      <c r="BA10" s="67"/>
      <c r="BB10" s="69">
        <f>データ!$W$6</f>
        <v>524.39</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106</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104</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LpEuXS08iCKS51OQ/JH0nE5IXubylo77ih0JSWISlG3b5yMpVmjBwuM7ADCpMEVRaqZazuY9NRzhOTcVthDp6A==" saltValue="uXfISksOAdE35/xsu7Iy2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27</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52</v>
      </c>
      <c r="B4" s="31"/>
      <c r="C4" s="31"/>
      <c r="D4" s="31"/>
      <c r="E4" s="31"/>
      <c r="F4" s="31"/>
      <c r="G4" s="31"/>
      <c r="H4" s="90"/>
      <c r="I4" s="91"/>
      <c r="J4" s="91"/>
      <c r="K4" s="91"/>
      <c r="L4" s="91"/>
      <c r="M4" s="91"/>
      <c r="N4" s="91"/>
      <c r="O4" s="91"/>
      <c r="P4" s="91"/>
      <c r="Q4" s="91"/>
      <c r="R4" s="91"/>
      <c r="S4" s="91"/>
      <c r="T4" s="91"/>
      <c r="U4" s="91"/>
      <c r="V4" s="91"/>
      <c r="W4" s="92"/>
      <c r="X4" s="86" t="s">
        <v>53</v>
      </c>
      <c r="Y4" s="86"/>
      <c r="Z4" s="86"/>
      <c r="AA4" s="86"/>
      <c r="AB4" s="86"/>
      <c r="AC4" s="86"/>
      <c r="AD4" s="86"/>
      <c r="AE4" s="86"/>
      <c r="AF4" s="86"/>
      <c r="AG4" s="86"/>
      <c r="AH4" s="86"/>
      <c r="AI4" s="86" t="s">
        <v>54</v>
      </c>
      <c r="AJ4" s="86"/>
      <c r="AK4" s="86"/>
      <c r="AL4" s="86"/>
      <c r="AM4" s="86"/>
      <c r="AN4" s="86"/>
      <c r="AO4" s="86"/>
      <c r="AP4" s="86"/>
      <c r="AQ4" s="86"/>
      <c r="AR4" s="86"/>
      <c r="AS4" s="86"/>
      <c r="AT4" s="86" t="s">
        <v>55</v>
      </c>
      <c r="AU4" s="86"/>
      <c r="AV4" s="86"/>
      <c r="AW4" s="86"/>
      <c r="AX4" s="86"/>
      <c r="AY4" s="86"/>
      <c r="AZ4" s="86"/>
      <c r="BA4" s="86"/>
      <c r="BB4" s="86"/>
      <c r="BC4" s="86"/>
      <c r="BD4" s="86"/>
      <c r="BE4" s="86" t="s">
        <v>56</v>
      </c>
      <c r="BF4" s="86"/>
      <c r="BG4" s="86"/>
      <c r="BH4" s="86"/>
      <c r="BI4" s="86"/>
      <c r="BJ4" s="86"/>
      <c r="BK4" s="86"/>
      <c r="BL4" s="86"/>
      <c r="BM4" s="86"/>
      <c r="BN4" s="86"/>
      <c r="BO4" s="86"/>
      <c r="BP4" s="86" t="s">
        <v>57</v>
      </c>
      <c r="BQ4" s="86"/>
      <c r="BR4" s="86"/>
      <c r="BS4" s="86"/>
      <c r="BT4" s="86"/>
      <c r="BU4" s="86"/>
      <c r="BV4" s="86"/>
      <c r="BW4" s="86"/>
      <c r="BX4" s="86"/>
      <c r="BY4" s="86"/>
      <c r="BZ4" s="86"/>
      <c r="CA4" s="86" t="s">
        <v>58</v>
      </c>
      <c r="CB4" s="86"/>
      <c r="CC4" s="86"/>
      <c r="CD4" s="86"/>
      <c r="CE4" s="86"/>
      <c r="CF4" s="86"/>
      <c r="CG4" s="86"/>
      <c r="CH4" s="86"/>
      <c r="CI4" s="86"/>
      <c r="CJ4" s="86"/>
      <c r="CK4" s="86"/>
      <c r="CL4" s="86" t="s">
        <v>59</v>
      </c>
      <c r="CM4" s="86"/>
      <c r="CN4" s="86"/>
      <c r="CO4" s="86"/>
      <c r="CP4" s="86"/>
      <c r="CQ4" s="86"/>
      <c r="CR4" s="86"/>
      <c r="CS4" s="86"/>
      <c r="CT4" s="86"/>
      <c r="CU4" s="86"/>
      <c r="CV4" s="86"/>
      <c r="CW4" s="86" t="s">
        <v>60</v>
      </c>
      <c r="CX4" s="86"/>
      <c r="CY4" s="86"/>
      <c r="CZ4" s="86"/>
      <c r="DA4" s="86"/>
      <c r="DB4" s="86"/>
      <c r="DC4" s="86"/>
      <c r="DD4" s="86"/>
      <c r="DE4" s="86"/>
      <c r="DF4" s="86"/>
      <c r="DG4" s="86"/>
      <c r="DH4" s="86" t="s">
        <v>61</v>
      </c>
      <c r="DI4" s="86"/>
      <c r="DJ4" s="86"/>
      <c r="DK4" s="86"/>
      <c r="DL4" s="86"/>
      <c r="DM4" s="86"/>
      <c r="DN4" s="86"/>
      <c r="DO4" s="86"/>
      <c r="DP4" s="86"/>
      <c r="DQ4" s="86"/>
      <c r="DR4" s="86"/>
      <c r="DS4" s="86" t="s">
        <v>62</v>
      </c>
      <c r="DT4" s="86"/>
      <c r="DU4" s="86"/>
      <c r="DV4" s="86"/>
      <c r="DW4" s="86"/>
      <c r="DX4" s="86"/>
      <c r="DY4" s="86"/>
      <c r="DZ4" s="86"/>
      <c r="EA4" s="86"/>
      <c r="EB4" s="86"/>
      <c r="EC4" s="86"/>
      <c r="ED4" s="86" t="s">
        <v>63</v>
      </c>
      <c r="EE4" s="86"/>
      <c r="EF4" s="86"/>
      <c r="EG4" s="86"/>
      <c r="EH4" s="86"/>
      <c r="EI4" s="86"/>
      <c r="EJ4" s="86"/>
      <c r="EK4" s="86"/>
      <c r="EL4" s="86"/>
      <c r="EM4" s="86"/>
      <c r="EN4" s="86"/>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303666</v>
      </c>
      <c r="D6" s="34">
        <f t="shared" si="3"/>
        <v>46</v>
      </c>
      <c r="E6" s="34">
        <f t="shared" si="3"/>
        <v>1</v>
      </c>
      <c r="F6" s="34">
        <f t="shared" si="3"/>
        <v>0</v>
      </c>
      <c r="G6" s="34">
        <f t="shared" si="3"/>
        <v>1</v>
      </c>
      <c r="H6" s="34" t="str">
        <f t="shared" si="3"/>
        <v>和歌山県　有田川町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85.56</v>
      </c>
      <c r="P6" s="35">
        <f t="shared" si="3"/>
        <v>61.56</v>
      </c>
      <c r="Q6" s="35">
        <f t="shared" si="3"/>
        <v>3130</v>
      </c>
      <c r="R6" s="35">
        <f t="shared" si="3"/>
        <v>26590</v>
      </c>
      <c r="S6" s="35">
        <f t="shared" si="3"/>
        <v>351.84</v>
      </c>
      <c r="T6" s="35">
        <f t="shared" si="3"/>
        <v>75.569999999999993</v>
      </c>
      <c r="U6" s="35">
        <f t="shared" si="3"/>
        <v>16319</v>
      </c>
      <c r="V6" s="35">
        <f t="shared" si="3"/>
        <v>31.12</v>
      </c>
      <c r="W6" s="35">
        <f t="shared" si="3"/>
        <v>524.39</v>
      </c>
      <c r="X6" s="36">
        <f>IF(X7="",NA(),X7)</f>
        <v>125.61</v>
      </c>
      <c r="Y6" s="36">
        <f t="shared" ref="Y6:AG6" si="4">IF(Y7="",NA(),Y7)</f>
        <v>134.61000000000001</v>
      </c>
      <c r="Z6" s="36">
        <f t="shared" si="4"/>
        <v>151.41</v>
      </c>
      <c r="AA6" s="36">
        <f t="shared" si="4"/>
        <v>137.51</v>
      </c>
      <c r="AB6" s="36">
        <f t="shared" si="4"/>
        <v>131.97</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456.69</v>
      </c>
      <c r="AU6" s="36">
        <f t="shared" ref="AU6:BC6" si="6">IF(AU7="",NA(),AU7)</f>
        <v>367.38</v>
      </c>
      <c r="AV6" s="36">
        <f t="shared" si="6"/>
        <v>346.39</v>
      </c>
      <c r="AW6" s="36">
        <f t="shared" si="6"/>
        <v>395.43</v>
      </c>
      <c r="AX6" s="36">
        <f t="shared" si="6"/>
        <v>428.22</v>
      </c>
      <c r="AY6" s="36">
        <f t="shared" si="6"/>
        <v>381.53</v>
      </c>
      <c r="AZ6" s="36">
        <f t="shared" si="6"/>
        <v>391.54</v>
      </c>
      <c r="BA6" s="36">
        <f t="shared" si="6"/>
        <v>384.34</v>
      </c>
      <c r="BB6" s="36">
        <f t="shared" si="6"/>
        <v>359.47</v>
      </c>
      <c r="BC6" s="36">
        <f t="shared" si="6"/>
        <v>369.69</v>
      </c>
      <c r="BD6" s="35" t="str">
        <f>IF(BD7="","",IF(BD7="-","【-】","【"&amp;SUBSTITUTE(TEXT(BD7,"#,##0.00"),"-","△")&amp;"】"))</f>
        <v>【261.93】</v>
      </c>
      <c r="BE6" s="36">
        <f>IF(BE7="",NA(),BE7)</f>
        <v>238.57</v>
      </c>
      <c r="BF6" s="36">
        <f t="shared" ref="BF6:BN6" si="7">IF(BF7="",NA(),BF7)</f>
        <v>212.68</v>
      </c>
      <c r="BG6" s="36">
        <f t="shared" si="7"/>
        <v>176.01</v>
      </c>
      <c r="BH6" s="36">
        <f t="shared" si="7"/>
        <v>174.15</v>
      </c>
      <c r="BI6" s="36">
        <f t="shared" si="7"/>
        <v>161.55000000000001</v>
      </c>
      <c r="BJ6" s="36">
        <f t="shared" si="7"/>
        <v>393.27</v>
      </c>
      <c r="BK6" s="36">
        <f t="shared" si="7"/>
        <v>386.97</v>
      </c>
      <c r="BL6" s="36">
        <f t="shared" si="7"/>
        <v>380.58</v>
      </c>
      <c r="BM6" s="36">
        <f t="shared" si="7"/>
        <v>401.79</v>
      </c>
      <c r="BN6" s="36">
        <f t="shared" si="7"/>
        <v>402.99</v>
      </c>
      <c r="BO6" s="35" t="str">
        <f>IF(BO7="","",IF(BO7="-","【-】","【"&amp;SUBSTITUTE(TEXT(BO7,"#,##0.00"),"-","△")&amp;"】"))</f>
        <v>【270.46】</v>
      </c>
      <c r="BP6" s="36">
        <f>IF(BP7="",NA(),BP7)</f>
        <v>119.73</v>
      </c>
      <c r="BQ6" s="36">
        <f t="shared" ref="BQ6:BY6" si="8">IF(BQ7="",NA(),BQ7)</f>
        <v>130.05000000000001</v>
      </c>
      <c r="BR6" s="36">
        <f t="shared" si="8"/>
        <v>152.79</v>
      </c>
      <c r="BS6" s="36">
        <f t="shared" si="8"/>
        <v>127.51</v>
      </c>
      <c r="BT6" s="36">
        <f t="shared" si="8"/>
        <v>123.16</v>
      </c>
      <c r="BU6" s="36">
        <f t="shared" si="8"/>
        <v>100.47</v>
      </c>
      <c r="BV6" s="36">
        <f t="shared" si="8"/>
        <v>101.72</v>
      </c>
      <c r="BW6" s="36">
        <f t="shared" si="8"/>
        <v>102.38</v>
      </c>
      <c r="BX6" s="36">
        <f t="shared" si="8"/>
        <v>100.12</v>
      </c>
      <c r="BY6" s="36">
        <f t="shared" si="8"/>
        <v>98.66</v>
      </c>
      <c r="BZ6" s="35" t="str">
        <f>IF(BZ7="","",IF(BZ7="-","【-】","【"&amp;SUBSTITUTE(TEXT(BZ7,"#,##0.00"),"-","△")&amp;"】"))</f>
        <v>【103.91】</v>
      </c>
      <c r="CA6" s="36">
        <f>IF(CA7="",NA(),CA7)</f>
        <v>137.52000000000001</v>
      </c>
      <c r="CB6" s="36">
        <f t="shared" ref="CB6:CJ6" si="9">IF(CB7="",NA(),CB7)</f>
        <v>127.45</v>
      </c>
      <c r="CC6" s="36">
        <f t="shared" si="9"/>
        <v>106.93</v>
      </c>
      <c r="CD6" s="36">
        <f t="shared" si="9"/>
        <v>130.37</v>
      </c>
      <c r="CE6" s="36">
        <f t="shared" si="9"/>
        <v>135.6</v>
      </c>
      <c r="CF6" s="36">
        <f t="shared" si="9"/>
        <v>169.82</v>
      </c>
      <c r="CG6" s="36">
        <f t="shared" si="9"/>
        <v>168.2</v>
      </c>
      <c r="CH6" s="36">
        <f t="shared" si="9"/>
        <v>168.67</v>
      </c>
      <c r="CI6" s="36">
        <f t="shared" si="9"/>
        <v>174.97</v>
      </c>
      <c r="CJ6" s="36">
        <f t="shared" si="9"/>
        <v>178.59</v>
      </c>
      <c r="CK6" s="35" t="str">
        <f>IF(CK7="","",IF(CK7="-","【-】","【"&amp;SUBSTITUTE(TEXT(CK7,"#,##0.00"),"-","△")&amp;"】"))</f>
        <v>【167.11】</v>
      </c>
      <c r="CL6" s="36">
        <f>IF(CL7="",NA(),CL7)</f>
        <v>55.04</v>
      </c>
      <c r="CM6" s="36">
        <f t="shared" ref="CM6:CU6" si="10">IF(CM7="",NA(),CM7)</f>
        <v>56.64</v>
      </c>
      <c r="CN6" s="36">
        <f t="shared" si="10"/>
        <v>63.98</v>
      </c>
      <c r="CO6" s="36">
        <f t="shared" si="10"/>
        <v>60.91</v>
      </c>
      <c r="CP6" s="36">
        <f t="shared" si="10"/>
        <v>62.93</v>
      </c>
      <c r="CQ6" s="36">
        <f t="shared" si="10"/>
        <v>55.13</v>
      </c>
      <c r="CR6" s="36">
        <f t="shared" si="10"/>
        <v>54.77</v>
      </c>
      <c r="CS6" s="36">
        <f t="shared" si="10"/>
        <v>54.92</v>
      </c>
      <c r="CT6" s="36">
        <f t="shared" si="10"/>
        <v>55.63</v>
      </c>
      <c r="CU6" s="36">
        <f t="shared" si="10"/>
        <v>55.03</v>
      </c>
      <c r="CV6" s="35" t="str">
        <f>IF(CV7="","",IF(CV7="-","【-】","【"&amp;SUBSTITUTE(TEXT(CV7,"#,##0.00"),"-","△")&amp;"】"))</f>
        <v>【60.27】</v>
      </c>
      <c r="CW6" s="36">
        <f>IF(CW7="",NA(),CW7)</f>
        <v>83.88</v>
      </c>
      <c r="CX6" s="36">
        <f t="shared" ref="CX6:DF6" si="11">IF(CX7="",NA(),CX7)</f>
        <v>82.79</v>
      </c>
      <c r="CY6" s="36">
        <f t="shared" si="11"/>
        <v>81.41</v>
      </c>
      <c r="CZ6" s="36">
        <f t="shared" si="11"/>
        <v>75.52</v>
      </c>
      <c r="DA6" s="36">
        <f t="shared" si="11"/>
        <v>70.88</v>
      </c>
      <c r="DB6" s="36">
        <f t="shared" si="11"/>
        <v>83</v>
      </c>
      <c r="DC6" s="36">
        <f t="shared" si="11"/>
        <v>82.89</v>
      </c>
      <c r="DD6" s="36">
        <f t="shared" si="11"/>
        <v>82.66</v>
      </c>
      <c r="DE6" s="36">
        <f t="shared" si="11"/>
        <v>82.04</v>
      </c>
      <c r="DF6" s="36">
        <f t="shared" si="11"/>
        <v>81.900000000000006</v>
      </c>
      <c r="DG6" s="35" t="str">
        <f>IF(DG7="","",IF(DG7="-","【-】","【"&amp;SUBSTITUTE(TEXT(DG7,"#,##0.00"),"-","△")&amp;"】"))</f>
        <v>【89.92】</v>
      </c>
      <c r="DH6" s="36">
        <f>IF(DH7="",NA(),DH7)</f>
        <v>40.82</v>
      </c>
      <c r="DI6" s="36">
        <f t="shared" ref="DI6:DQ6" si="12">IF(DI7="",NA(),DI7)</f>
        <v>41.12</v>
      </c>
      <c r="DJ6" s="36">
        <f t="shared" si="12"/>
        <v>40.26</v>
      </c>
      <c r="DK6" s="36">
        <f t="shared" si="12"/>
        <v>40.42</v>
      </c>
      <c r="DL6" s="36">
        <f t="shared" si="12"/>
        <v>41.04</v>
      </c>
      <c r="DM6" s="36">
        <f t="shared" si="12"/>
        <v>46.66</v>
      </c>
      <c r="DN6" s="36">
        <f t="shared" si="12"/>
        <v>47.46</v>
      </c>
      <c r="DO6" s="36">
        <f t="shared" si="12"/>
        <v>48.49</v>
      </c>
      <c r="DP6" s="36">
        <f t="shared" si="12"/>
        <v>48.05</v>
      </c>
      <c r="DQ6" s="36">
        <f t="shared" si="12"/>
        <v>48.87</v>
      </c>
      <c r="DR6" s="35" t="str">
        <f>IF(DR7="","",IF(DR7="-","【-】","【"&amp;SUBSTITUTE(TEXT(DR7,"#,##0.00"),"-","△")&amp;"】"))</f>
        <v>【48.85】</v>
      </c>
      <c r="DS6" s="35">
        <f>IF(DS7="",NA(),DS7)</f>
        <v>0</v>
      </c>
      <c r="DT6" s="36">
        <f t="shared" ref="DT6:EB6" si="13">IF(DT7="",NA(),DT7)</f>
        <v>34.46</v>
      </c>
      <c r="DU6" s="36">
        <f t="shared" si="13"/>
        <v>29.56</v>
      </c>
      <c r="DV6" s="36">
        <f t="shared" si="13"/>
        <v>24.29</v>
      </c>
      <c r="DW6" s="36">
        <f t="shared" si="13"/>
        <v>21.67</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1.93</v>
      </c>
      <c r="EE6" s="36">
        <f t="shared" ref="EE6:EM6" si="14">IF(EE7="",NA(),EE7)</f>
        <v>1.84</v>
      </c>
      <c r="EF6" s="36">
        <f t="shared" si="14"/>
        <v>3.1</v>
      </c>
      <c r="EG6" s="36">
        <f t="shared" si="14"/>
        <v>3.92</v>
      </c>
      <c r="EH6" s="36">
        <f t="shared" si="14"/>
        <v>3.28</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303666</v>
      </c>
      <c r="D7" s="38">
        <v>46</v>
      </c>
      <c r="E7" s="38">
        <v>1</v>
      </c>
      <c r="F7" s="38">
        <v>0</v>
      </c>
      <c r="G7" s="38">
        <v>1</v>
      </c>
      <c r="H7" s="38" t="s">
        <v>92</v>
      </c>
      <c r="I7" s="38" t="s">
        <v>93</v>
      </c>
      <c r="J7" s="38" t="s">
        <v>94</v>
      </c>
      <c r="K7" s="38" t="s">
        <v>95</v>
      </c>
      <c r="L7" s="38" t="s">
        <v>96</v>
      </c>
      <c r="M7" s="38" t="s">
        <v>97</v>
      </c>
      <c r="N7" s="39" t="s">
        <v>98</v>
      </c>
      <c r="O7" s="39">
        <v>85.56</v>
      </c>
      <c r="P7" s="39">
        <v>61.56</v>
      </c>
      <c r="Q7" s="39">
        <v>3130</v>
      </c>
      <c r="R7" s="39">
        <v>26590</v>
      </c>
      <c r="S7" s="39">
        <v>351.84</v>
      </c>
      <c r="T7" s="39">
        <v>75.569999999999993</v>
      </c>
      <c r="U7" s="39">
        <v>16319</v>
      </c>
      <c r="V7" s="39">
        <v>31.12</v>
      </c>
      <c r="W7" s="39">
        <v>524.39</v>
      </c>
      <c r="X7" s="39">
        <v>125.61</v>
      </c>
      <c r="Y7" s="39">
        <v>134.61000000000001</v>
      </c>
      <c r="Z7" s="39">
        <v>151.41</v>
      </c>
      <c r="AA7" s="39">
        <v>137.51</v>
      </c>
      <c r="AB7" s="39">
        <v>131.97</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456.69</v>
      </c>
      <c r="AU7" s="39">
        <v>367.38</v>
      </c>
      <c r="AV7" s="39">
        <v>346.39</v>
      </c>
      <c r="AW7" s="39">
        <v>395.43</v>
      </c>
      <c r="AX7" s="39">
        <v>428.22</v>
      </c>
      <c r="AY7" s="39">
        <v>381.53</v>
      </c>
      <c r="AZ7" s="39">
        <v>391.54</v>
      </c>
      <c r="BA7" s="39">
        <v>384.34</v>
      </c>
      <c r="BB7" s="39">
        <v>359.47</v>
      </c>
      <c r="BC7" s="39">
        <v>369.69</v>
      </c>
      <c r="BD7" s="39">
        <v>261.93</v>
      </c>
      <c r="BE7" s="39">
        <v>238.57</v>
      </c>
      <c r="BF7" s="39">
        <v>212.68</v>
      </c>
      <c r="BG7" s="39">
        <v>176.01</v>
      </c>
      <c r="BH7" s="39">
        <v>174.15</v>
      </c>
      <c r="BI7" s="39">
        <v>161.55000000000001</v>
      </c>
      <c r="BJ7" s="39">
        <v>393.27</v>
      </c>
      <c r="BK7" s="39">
        <v>386.97</v>
      </c>
      <c r="BL7" s="39">
        <v>380.58</v>
      </c>
      <c r="BM7" s="39">
        <v>401.79</v>
      </c>
      <c r="BN7" s="39">
        <v>402.99</v>
      </c>
      <c r="BO7" s="39">
        <v>270.45999999999998</v>
      </c>
      <c r="BP7" s="39">
        <v>119.73</v>
      </c>
      <c r="BQ7" s="39">
        <v>130.05000000000001</v>
      </c>
      <c r="BR7" s="39">
        <v>152.79</v>
      </c>
      <c r="BS7" s="39">
        <v>127.51</v>
      </c>
      <c r="BT7" s="39">
        <v>123.16</v>
      </c>
      <c r="BU7" s="39">
        <v>100.47</v>
      </c>
      <c r="BV7" s="39">
        <v>101.72</v>
      </c>
      <c r="BW7" s="39">
        <v>102.38</v>
      </c>
      <c r="BX7" s="39">
        <v>100.12</v>
      </c>
      <c r="BY7" s="39">
        <v>98.66</v>
      </c>
      <c r="BZ7" s="39">
        <v>103.91</v>
      </c>
      <c r="CA7" s="39">
        <v>137.52000000000001</v>
      </c>
      <c r="CB7" s="39">
        <v>127.45</v>
      </c>
      <c r="CC7" s="39">
        <v>106.93</v>
      </c>
      <c r="CD7" s="39">
        <v>130.37</v>
      </c>
      <c r="CE7" s="39">
        <v>135.6</v>
      </c>
      <c r="CF7" s="39">
        <v>169.82</v>
      </c>
      <c r="CG7" s="39">
        <v>168.2</v>
      </c>
      <c r="CH7" s="39">
        <v>168.67</v>
      </c>
      <c r="CI7" s="39">
        <v>174.97</v>
      </c>
      <c r="CJ7" s="39">
        <v>178.59</v>
      </c>
      <c r="CK7" s="39">
        <v>167.11</v>
      </c>
      <c r="CL7" s="39">
        <v>55.04</v>
      </c>
      <c r="CM7" s="39">
        <v>56.64</v>
      </c>
      <c r="CN7" s="39">
        <v>63.98</v>
      </c>
      <c r="CO7" s="39">
        <v>60.91</v>
      </c>
      <c r="CP7" s="39">
        <v>62.93</v>
      </c>
      <c r="CQ7" s="39">
        <v>55.13</v>
      </c>
      <c r="CR7" s="39">
        <v>54.77</v>
      </c>
      <c r="CS7" s="39">
        <v>54.92</v>
      </c>
      <c r="CT7" s="39">
        <v>55.63</v>
      </c>
      <c r="CU7" s="39">
        <v>55.03</v>
      </c>
      <c r="CV7" s="39">
        <v>60.27</v>
      </c>
      <c r="CW7" s="39">
        <v>83.88</v>
      </c>
      <c r="CX7" s="39">
        <v>82.79</v>
      </c>
      <c r="CY7" s="39">
        <v>81.41</v>
      </c>
      <c r="CZ7" s="39">
        <v>75.52</v>
      </c>
      <c r="DA7" s="39">
        <v>70.88</v>
      </c>
      <c r="DB7" s="39">
        <v>83</v>
      </c>
      <c r="DC7" s="39">
        <v>82.89</v>
      </c>
      <c r="DD7" s="39">
        <v>82.66</v>
      </c>
      <c r="DE7" s="39">
        <v>82.04</v>
      </c>
      <c r="DF7" s="39">
        <v>81.900000000000006</v>
      </c>
      <c r="DG7" s="39">
        <v>89.92</v>
      </c>
      <c r="DH7" s="39">
        <v>40.82</v>
      </c>
      <c r="DI7" s="39">
        <v>41.12</v>
      </c>
      <c r="DJ7" s="39">
        <v>40.26</v>
      </c>
      <c r="DK7" s="39">
        <v>40.42</v>
      </c>
      <c r="DL7" s="39">
        <v>41.04</v>
      </c>
      <c r="DM7" s="39">
        <v>46.66</v>
      </c>
      <c r="DN7" s="39">
        <v>47.46</v>
      </c>
      <c r="DO7" s="39">
        <v>48.49</v>
      </c>
      <c r="DP7" s="39">
        <v>48.05</v>
      </c>
      <c r="DQ7" s="39">
        <v>48.87</v>
      </c>
      <c r="DR7" s="39">
        <v>48.85</v>
      </c>
      <c r="DS7" s="39">
        <v>0</v>
      </c>
      <c r="DT7" s="39">
        <v>34.46</v>
      </c>
      <c r="DU7" s="39">
        <v>29.56</v>
      </c>
      <c r="DV7" s="39">
        <v>24.29</v>
      </c>
      <c r="DW7" s="39">
        <v>21.67</v>
      </c>
      <c r="DX7" s="39">
        <v>9.85</v>
      </c>
      <c r="DY7" s="39">
        <v>9.7100000000000009</v>
      </c>
      <c r="DZ7" s="39">
        <v>12.79</v>
      </c>
      <c r="EA7" s="39">
        <v>13.39</v>
      </c>
      <c r="EB7" s="39">
        <v>14.85</v>
      </c>
      <c r="EC7" s="39">
        <v>17.8</v>
      </c>
      <c r="ED7" s="39">
        <v>1.93</v>
      </c>
      <c r="EE7" s="39">
        <v>1.84</v>
      </c>
      <c r="EF7" s="39">
        <v>3.1</v>
      </c>
      <c r="EG7" s="39">
        <v>3.92</v>
      </c>
      <c r="EH7" s="39">
        <v>3.28</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2020-01-17T02:28:34Z</cp:lastPrinted>
  <dcterms:created xsi:type="dcterms:W3CDTF">2019-12-05T04:23:32Z</dcterms:created>
  <dcterms:modified xsi:type="dcterms:W3CDTF">2020-02-05T05:39:26Z</dcterms:modified>
  <cp:category/>
</cp:coreProperties>
</file>