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hiroserver\総務政策課\財政\ﾏｲ　ﾌｫﾙﾀﾞ\県報告資料\地方公営企業関係\【継】地方公営企業経営比較分析表\R01\15広川町\"/>
    </mc:Choice>
  </mc:AlternateContent>
  <xr:revisionPtr revIDLastSave="0" documentId="13_ncr:1_{D3E85A87-157F-4D6F-95A3-7D2366B449A1}" xr6:coauthVersionLast="45" xr6:coauthVersionMax="45" xr10:uidLastSave="{00000000-0000-0000-0000-000000000000}"/>
  <workbookProtection workbookAlgorithmName="SHA-512" workbookHashValue="J+/oqFMV9EWLIJ5g/5mjRH6WQpVT00PqkBPtDp7w66vLy08P9p/OSmaBDhRK/VSyYJVCpKgRaQ3aQXVtCOXZYQ==" workbookSaltValue="4Rqhb2d0yzJkMsJ0A0OWkA==" workbookSpinCount="100000" lockStructure="1"/>
  <bookViews>
    <workbookView xWindow="-19320" yWindow="-396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AD10" i="4"/>
  <c r="P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<sst xmlns="http://schemas.openxmlformats.org/spreadsheetml/2006/main" count="228" uniqueCount="113">
  <si>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</si>
  <si>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</si>
  <si>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</si>
  <si>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</si>
  <si>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</si>
  <si>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</si>
  <si>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</si>
  <si>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</si>
  <si>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</si>
  <si>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</si>
  <si>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</si>
  <si>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</si>
  <si>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</si>
  <si>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</si>
  <si>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</si>
  <si>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</si>
  <si>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</si>
  <si>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</si>
  <si>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</si>
  <si>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</si>
  <si>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</si>
  <si>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</si>
  <si>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</si>
  <si>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</si>
  <si>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</si>
  <si>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</si>
  <si>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</si>
  <si>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</si>
  <si>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</si>
  <si>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</si>
  <si>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</si>
  <si>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</si>
  <si>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</si>
  <si>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</si>
  <si>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</si>
  <si>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</si>
  <si>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</si>
  <si>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</si>
  <si>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</si>
  <si>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</si>
  <si>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</si>
  <si>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</si>
  <si>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</si>
  <si>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</si>
  <si>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</si>
  <si>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</si>
  <si>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</si>
  <si>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</si>
  <si>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</si>
  <si>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</si>
  <si>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</si>
  <si>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</si>
  <si>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</si>
  <si>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</si>
  <si>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</si>
  <si>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</si>
  <si>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</si>
  <si>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</si>
  <si>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</si>
  <si>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</si>
  <si>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</si>
  <si>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</si>
  <si>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</si>
  <si>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</si>
  <si>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</si>
  <si>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</si>
  <si>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</si>
  <si>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</si>
  <si>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</si>
  <si>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</si>
  <si>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</si>
  <si>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</si>
  <si>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</si>
  <si>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</si>
  <si>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</si>
  <si>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</si>
  <si>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</si>
  <si>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</si>
  <si>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</si>
  <si>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</si>
  <si>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</si>
  <si>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</si>
  <si>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</si>
  <si>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</si>
  <si>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</si>
  <si>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</si>
  <si>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</si>
  <si>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</si>
  <si>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</si>
  <si>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</si>
  <si>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</si>
  <si>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</si>
  <si>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</si>
  <si>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</si>
  <si>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</si>
  <si>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</si>
  <si>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</si>
  <si>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広川町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</si>
  <si>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</si>
  <si>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</si>
  <si>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</si>
  <si>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</si>
  <si>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</si>
  <si>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</si>
  <si>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</si>
  <si>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</si>
  <si>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</si>
  <si>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</si>
  <si>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</si>
  <si>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</si>
  <si>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H9年供用開始の下水道であるため、現時点ではまだ管渠の更新は必要ではない状況である。</t>
  </si>
  <si>
    <t>広川町特定環境保全公共下水道については、当初予定していた加入者数が想定通り推移していないこともあり、現在一般会計より基準外の繰入を行って運営している状況である。
経費面では、人件費をもっていないため、大きく削減できるようなものがない状況である。このため、経営状況を少しでも上向きにするためには、分譲地への早期住居建築を所有者に促すとか、最終的には料金改定も見据えた方策を検討していく必要がある。</t>
  </si>
  <si>
    <t>収益的収支比率については、100％を下回っており、単年度の収益的収支が赤字であることを示している。本下水道は広湾埋立地区に設置した特定環境保全公共下水道であり、埋立地内の住居92戸と公共施設5か所を対象とした非常に規模の小さい下水道である。従ってスケールメリットが働かず、施設維持管理費を使用料だけでまかなうのは厳しい状況である。また、分譲住宅地の総入居戸数は92区画中57区画となっており、当初計画の約6割程度しか埋まっていないことから、料金収入も思うように伸びず、現在は一般会計からの基準外繰出しに頼らざるを得ないと言った状況である。
なお、H29年度の収益的収支比率及び汚水処理原価が上昇したのは、国庫補助事業による下水道基本計画策定業務を行ったためである。
企業債残高対事業規模比率については、類似団体と比較して相当低い状態であると共に、残高も順調に減っている状況である。
施設利用率は約3割程度の数字となっており、類似団体と比較してもかなり、低い状態である。分譲予定区画が全て埋まっていないことなどが理由である。水洗化率については、分譲地であり、下水道への接続を必須としているため100％となっている。</t>
    <rPh sb="279" eb="282">
      <t>シュウエキテキ</t>
    </rPh>
    <rPh sb="282" eb="284">
      <t>シュウシ</t>
    </rPh>
    <rPh sb="286" eb="287">
      <t>オヨ</t>
    </rPh>
    <rPh sb="288" eb="290">
      <t>オスイ</t>
    </rPh>
    <rPh sb="290" eb="292">
      <t>ショリ</t>
    </rPh>
    <rPh sb="292" eb="294">
      <t>ゲンカ</t>
    </rPh>
    <rPh sb="295" eb="297">
      <t>ジョウショウ</t>
    </rPh>
    <rPh sb="302" eb="304">
      <t>コッコ</t>
    </rPh>
    <rPh sb="311" eb="314">
      <t>ゲスイドウ</t>
    </rPh>
    <rPh sb="314" eb="316">
      <t>キホン</t>
    </rPh>
    <rPh sb="316" eb="318">
      <t>ケイカク</t>
    </rPh>
    <rPh sb="318" eb="320">
      <t>サクテイ</t>
    </rPh>
    <rPh sb="320" eb="322">
      <t>ギョウム</t>
    </rPh>
    <rPh sb="323" eb="32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</si>
</sst>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23-44C6-BD1C-9076DD63CE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EA23-44C6-BD1C-9076DD63CE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32.380000000000003</c:v>
                </c:pt>
                <c:pt idx="1">
                  <c:v>31.9</c:v>
                </c:pt>
                <c:pt idx="2">
                  <c:v>32.380000000000003</c:v>
                </c:pt>
                <c:pt idx="3">
                  <c:v>32.86</c:v>
                </c:pt>
                <c:pt idx="4">
                  <c:v>33.33</c:v>
                </c:pt>
              </c:numCache>
            </c:numRef>
          </c:val>
          <c:extLst>
            <c:ext xmlns:c16="http://schemas.microsoft.com/office/drawing/2014/chart" uri="{C3380CC4-5D6E-409C-BE32-E72D297353CC}">
              <c16:uniqueId val="{00000000-2497-4B23-9690-28FF40A500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2497-4B23-9690-28FF40A500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20C-41D8-A031-E3A25D404C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20C-41D8-A031-E3A25D404C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89.43</c:v>
                </c:pt>
                <c:pt idx="1">
                  <c:v>89.65</c:v>
                </c:pt>
                <c:pt idx="2">
                  <c:v>89.84</c:v>
                </c:pt>
                <c:pt idx="3">
                  <c:v>92.58</c:v>
                </c:pt>
                <c:pt idx="4">
                  <c:v>89.51</c:v>
                </c:pt>
              </c:numCache>
            </c:numRef>
          </c:val>
          <c:extLst>
            <c:ext xmlns:c16="http://schemas.microsoft.com/office/drawing/2014/chart" uri="{C3380CC4-5D6E-409C-BE32-E72D297353CC}">
              <c16:uniqueId val="{00000000-E549-420A-A0DE-67A9B7643A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49-420A-A0DE-67A9B7643A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0E-4096-9CA9-E33975814D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0E-4096-9CA9-E33975814D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D-453F-8809-453CC75128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D-453F-8809-453CC75128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01-4C1E-B073-4B4022E1EF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01-4C1E-B073-4B4022E1EF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EC-4845-A965-E32BBADFF1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EC-4845-A965-E32BBADFF1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137.22</c:v>
                </c:pt>
                <c:pt idx="1">
                  <c:v>149.52000000000001</c:v>
                </c:pt>
                <c:pt idx="2">
                  <c:v>128.83000000000001</c:v>
                </c:pt>
                <c:pt idx="3">
                  <c:v>83.85</c:v>
                </c:pt>
                <c:pt idx="4">
                  <c:v>63.07</c:v>
                </c:pt>
              </c:numCache>
            </c:numRef>
          </c:val>
          <c:extLst>
            <c:ext xmlns:c16="http://schemas.microsoft.com/office/drawing/2014/chart" uri="{C3380CC4-5D6E-409C-BE32-E72D297353CC}">
              <c16:uniqueId val="{00000000-9895-4550-9706-0F6D6772BDF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9895-4550-9706-0F6D6772BDF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49.29</c:v>
                </c:pt>
                <c:pt idx="1">
                  <c:v>43.36</c:v>
                </c:pt>
                <c:pt idx="2">
                  <c:v>44.06</c:v>
                </c:pt>
                <c:pt idx="3">
                  <c:v>27.74</c:v>
                </c:pt>
                <c:pt idx="4">
                  <c:v>42.39</c:v>
                </c:pt>
              </c:numCache>
            </c:numRef>
          </c:val>
          <c:extLst>
            <c:ext xmlns:c16="http://schemas.microsoft.com/office/drawing/2014/chart" uri="{C3380CC4-5D6E-409C-BE32-E72D297353CC}">
              <c16:uniqueId val="{00000000-7429-4E55-B6B2-1AB2783803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7429-4E55-B6B2-1AB2783803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317.16000000000003</c:v>
                </c:pt>
                <c:pt idx="1">
                  <c:v>360.49</c:v>
                </c:pt>
                <c:pt idx="2">
                  <c:v>356.14</c:v>
                </c:pt>
                <c:pt idx="3">
                  <c:v>569.55999999999995</c:v>
                </c:pt>
                <c:pt idx="4">
                  <c:v>373.04</c:v>
                </c:pt>
              </c:numCache>
            </c:numRef>
          </c:val>
          <c:extLst>
            <c:ext xmlns:c16="http://schemas.microsoft.com/office/drawing/2014/chart" uri="{C3380CC4-5D6E-409C-BE32-E72D297353CC}">
              <c16:uniqueId val="{00000000-AF21-4B08-867C-E25C3B3148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AF21-4B08-867C-E25C3B3148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80" zoomScaleNormal="80" workbookViewId="0">
      <selection activeCell="AO6" sqref="AO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広川町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7054</v>
      </c>
      <c r="AM8" s="68"/>
      <c r="AN8" s="68"/>
      <c r="AO8" s="68"/>
      <c r="AP8" s="68"/>
      <c r="AQ8" s="68"/>
      <c r="AR8" s="68"/>
      <c r="AS8" s="68"/>
      <c r="AT8" s="67">
        <f>データ!T6</f>
        <v>65.33</v>
      </c>
      <c r="AU8" s="67"/>
      <c r="AV8" s="67"/>
      <c r="AW8" s="67"/>
      <c r="AX8" s="67"/>
      <c r="AY8" s="67"/>
      <c r="AZ8" s="67"/>
      <c r="BA8" s="67"/>
      <c r="BB8" s="67">
        <f>データ!U6</f>
        <v>107.97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1.94</v>
      </c>
      <c r="Q10" s="67"/>
      <c r="R10" s="67"/>
      <c r="S10" s="67"/>
      <c r="T10" s="67"/>
      <c r="U10" s="67"/>
      <c r="V10" s="67"/>
      <c r="W10" s="67">
        <f>データ!Q6</f>
        <v>92.89</v>
      </c>
      <c r="X10" s="67"/>
      <c r="Y10" s="67"/>
      <c r="Z10" s="67"/>
      <c r="AA10" s="67"/>
      <c r="AB10" s="67"/>
      <c r="AC10" s="67"/>
      <c r="AD10" s="68">
        <f>データ!R6</f>
        <v>2808</v>
      </c>
      <c r="AE10" s="68"/>
      <c r="AF10" s="68"/>
      <c r="AG10" s="68"/>
      <c r="AH10" s="68"/>
      <c r="AI10" s="68"/>
      <c r="AJ10" s="68"/>
      <c r="AK10" s="2"/>
      <c r="AL10" s="68">
        <f>データ!V6</f>
        <v>136</v>
      </c>
      <c r="AM10" s="68"/>
      <c r="AN10" s="68"/>
      <c r="AO10" s="68"/>
      <c r="AP10" s="68"/>
      <c r="AQ10" s="68"/>
      <c r="AR10" s="68"/>
      <c r="AS10" s="68"/>
      <c r="AT10" s="67">
        <f>データ!W6</f>
        <v>0.08</v>
      </c>
      <c r="AU10" s="67"/>
      <c r="AV10" s="67"/>
      <c r="AW10" s="67"/>
      <c r="AX10" s="67"/>
      <c r="AY10" s="67"/>
      <c r="AZ10" s="67"/>
      <c r="BA10" s="67"/>
      <c r="BB10" s="67">
        <f>データ!X6</f>
        <v>1700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ZKGI3eUT12eiCldgpRsdhA7PQT9PI7V6Jt6T3N8PDUF6Rs4rFMMg8d4qplNQ07QolOUtSCyKJHwf3xKZ8qedw==" saltValue="x0JHAlyddbwD7Y0ynC06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303623</v>
      </c>
      <c r="D6" s="33">
        <f t="shared" si="3"/>
        <v>47</v>
      </c>
      <c r="E6" s="33">
        <f t="shared" si="3"/>
        <v>17</v>
      </c>
      <c r="F6" s="33">
        <f t="shared" si="3"/>
        <v>4</v>
      </c>
      <c r="G6" s="33">
        <f t="shared" si="3"/>
        <v>0</v>
      </c>
      <c r="H6" s="33" t="str">
        <f t="shared" si="3"/>
        <v>和歌山県　広川町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1.94</v>
      </c>
      <c r="Q6" s="34">
        <f t="shared" si="3"/>
        <v>92.89</v>
      </c>
      <c r="R6" s="34">
        <f t="shared" si="3"/>
        <v>2808</v>
      </c>
      <c r="S6" s="34">
        <f t="shared" si="3"/>
        <v>7054</v>
      </c>
      <c r="T6" s="34">
        <f t="shared" si="3"/>
        <v>65.33</v>
      </c>
      <c r="U6" s="34">
        <f t="shared" si="3"/>
        <v>107.97</v>
      </c>
      <c r="V6" s="34">
        <f t="shared" si="3"/>
        <v>136</v>
      </c>
      <c r="W6" s="34">
        <f t="shared" si="3"/>
        <v>0.08</v>
      </c>
      <c r="X6" s="34">
        <f t="shared" si="3"/>
        <v>1700</v>
      </c>
      <c r="Y6" s="35">
        <f>IF(Y7="",NA(),Y7)</f>
        <v>89.43</v>
      </c>
      <c r="Z6" s="35">
        <f t="shared" ref="Z6:AH6" si="4">IF(Z7="",NA(),Z7)</f>
        <v>89.65</v>
      </c>
      <c r="AA6" s="35">
        <f t="shared" si="4"/>
        <v>89.84</v>
      </c>
      <c r="AB6" s="35">
        <f t="shared" si="4"/>
        <v>92.58</v>
      </c>
      <c r="AC6" s="35">
        <f t="shared" si="4"/>
        <v>89.51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137.22</v>
      </c>
      <c r="BG6" s="35">
        <f t="shared" ref="BG6:BO6" si="7">IF(BG7="",NA(),BG7)</f>
        <v>149.52000000000001</v>
      </c>
      <c r="BH6" s="35">
        <f t="shared" si="7"/>
        <v>128.83000000000001</v>
      </c>
      <c r="BI6" s="35">
        <f t="shared" si="7"/>
        <v>83.85</v>
      </c>
      <c r="BJ6" s="35">
        <f t="shared" si="7"/>
        <v>63.07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49.29</v>
      </c>
      <c r="BR6" s="35">
        <f t="shared" ref="BR6:BZ6" si="8">IF(BR7="",NA(),BR7)</f>
        <v>43.36</v>
      </c>
      <c r="BS6" s="35">
        <f t="shared" si="8"/>
        <v>44.06</v>
      </c>
      <c r="BT6" s="35">
        <f t="shared" si="8"/>
        <v>27.74</v>
      </c>
      <c r="BU6" s="35">
        <f t="shared" si="8"/>
        <v>42.39</v>
      </c>
      <c r="BV6" s="35">
        <f t="shared" si="8"/>
        <v>66.56</v>
      </c>
      <c r="BW6" s="35">
        <f t="shared" si="8"/>
        <v>66.22</v>
      </c>
      <c r="BX6" s="35">
        <f t="shared" si="8"/>
        <v>69.87</v>
      </c>
      <c r="BY6" s="35">
        <f t="shared" si="8"/>
        <v>74.3</v>
      </c>
      <c r="BZ6" s="35">
        <f t="shared" si="8"/>
        <v>72.260000000000005</v>
      </c>
      <c r="CA6" s="34" t="str">
        <f>IF(CA7="","",IF(CA7="-","【-】","【"&amp;SUBSTITUTE(TEXT(CA7,"#,##0.00"),"-","△")&amp;"】"))</f>
        <v>【74.48】</v>
      </c>
      <c r="CB6" s="35">
        <f>IF(CB7="",NA(),CB7)</f>
        <v>317.16000000000003</v>
      </c>
      <c r="CC6" s="35">
        <f t="shared" ref="CC6:CK6" si="9">IF(CC7="",NA(),CC7)</f>
        <v>360.49</v>
      </c>
      <c r="CD6" s="35">
        <f t="shared" si="9"/>
        <v>356.14</v>
      </c>
      <c r="CE6" s="35">
        <f t="shared" si="9"/>
        <v>569.55999999999995</v>
      </c>
      <c r="CF6" s="35">
        <f t="shared" si="9"/>
        <v>373.04</v>
      </c>
      <c r="CG6" s="35">
        <f t="shared" si="9"/>
        <v>244.29</v>
      </c>
      <c r="CH6" s="35">
        <f t="shared" si="9"/>
        <v>246.72</v>
      </c>
      <c r="CI6" s="35">
        <f t="shared" si="9"/>
        <v>234.96</v>
      </c>
      <c r="CJ6" s="35">
        <f t="shared" si="9"/>
        <v>221.81</v>
      </c>
      <c r="CK6" s="35">
        <f t="shared" si="9"/>
        <v>230.02</v>
      </c>
      <c r="CL6" s="34" t="str">
        <f>IF(CL7="","",IF(CL7="-","【-】","【"&amp;SUBSTITUTE(TEXT(CL7,"#,##0.00"),"-","△")&amp;"】"))</f>
        <v>【219.46】</v>
      </c>
      <c r="CM6" s="35">
        <f>IF(CM7="",NA(),CM7)</f>
        <v>32.380000000000003</v>
      </c>
      <c r="CN6" s="35">
        <f t="shared" ref="CN6:CV6" si="10">IF(CN7="",NA(),CN7)</f>
        <v>31.9</v>
      </c>
      <c r="CO6" s="35">
        <f t="shared" si="10"/>
        <v>32.380000000000003</v>
      </c>
      <c r="CP6" s="35">
        <f t="shared" si="10"/>
        <v>32.86</v>
      </c>
      <c r="CQ6" s="35">
        <f t="shared" si="10"/>
        <v>33.33</v>
      </c>
      <c r="CR6" s="35">
        <f t="shared" si="10"/>
        <v>43.58</v>
      </c>
      <c r="CS6" s="35">
        <f t="shared" si="10"/>
        <v>41.35</v>
      </c>
      <c r="CT6" s="35">
        <f t="shared" si="10"/>
        <v>42.9</v>
      </c>
      <c r="CU6" s="35">
        <f t="shared" si="10"/>
        <v>43.36</v>
      </c>
      <c r="CV6" s="35">
        <f t="shared" si="10"/>
        <v>42.56</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303623</v>
      </c>
      <c r="D7" s="37">
        <v>47</v>
      </c>
      <c r="E7" s="37">
        <v>17</v>
      </c>
      <c r="F7" s="37">
        <v>4</v>
      </c>
      <c r="G7" s="37">
        <v>0</v>
      </c>
      <c r="H7" s="37" t="s">
        <v>97</v>
      </c>
      <c r="I7" s="37" t="s">
        <v>98</v>
      </c>
      <c r="J7" s="37" t="s">
        <v>99</v>
      </c>
      <c r="K7" s="37" t="s">
        <v>100</v>
      </c>
      <c r="L7" s="37" t="s">
        <v>101</v>
      </c>
      <c r="M7" s="37" t="s">
        <v>102</v>
      </c>
      <c r="N7" s="38" t="s">
        <v>103</v>
      </c>
      <c r="O7" s="38" t="s">
        <v>104</v>
      </c>
      <c r="P7" s="38">
        <v>1.94</v>
      </c>
      <c r="Q7" s="38">
        <v>92.89</v>
      </c>
      <c r="R7" s="38">
        <v>2808</v>
      </c>
      <c r="S7" s="38">
        <v>7054</v>
      </c>
      <c r="T7" s="38">
        <v>65.33</v>
      </c>
      <c r="U7" s="38">
        <v>107.97</v>
      </c>
      <c r="V7" s="38">
        <v>136</v>
      </c>
      <c r="W7" s="38">
        <v>0.08</v>
      </c>
      <c r="X7" s="38">
        <v>1700</v>
      </c>
      <c r="Y7" s="38">
        <v>89.43</v>
      </c>
      <c r="Z7" s="38">
        <v>89.65</v>
      </c>
      <c r="AA7" s="38">
        <v>89.84</v>
      </c>
      <c r="AB7" s="38">
        <v>92.58</v>
      </c>
      <c r="AC7" s="38">
        <v>89.51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137.22</v>
      </c>
      <c r="BG7" s="38">
        <v>149.52000000000001</v>
      </c>
      <c r="BH7" s="38">
        <v>128.83000000000001</v>
      </c>
      <c r="BI7" s="38">
        <v>83.85</v>
      </c>
      <c r="BJ7" s="38">
        <v>63.07</v>
      </c>
      <c r="BK7" s="38">
        <v>1436</v>
      </c>
      <c r="BL7" s="38">
        <v>1434.89</v>
      </c>
      <c r="BM7" s="38">
        <v>1298.9100000000001</v>
      </c>
      <c r="BN7" s="38">
        <v>1243.71</v>
      </c>
      <c r="BO7" s="38">
        <v>1194.1500000000001</v>
      </c>
      <c r="BP7" s="38">
        <v>1209.4000000000001</v>
      </c>
      <c r="BQ7" s="38">
        <v>49.29</v>
      </c>
      <c r="BR7" s="38">
        <v>43.36</v>
      </c>
      <c r="BS7" s="38">
        <v>44.06</v>
      </c>
      <c r="BT7" s="38">
        <v>27.74</v>
      </c>
      <c r="BU7" s="38">
        <v>42.39</v>
      </c>
      <c r="BV7" s="38">
        <v>66.56</v>
      </c>
      <c r="BW7" s="38">
        <v>66.22</v>
      </c>
      <c r="BX7" s="38">
        <v>69.87</v>
      </c>
      <c r="BY7" s="38">
        <v>74.3</v>
      </c>
      <c r="BZ7" s="38">
        <v>72.260000000000005</v>
      </c>
      <c r="CA7" s="38">
        <v>74.48</v>
      </c>
      <c r="CB7" s="38">
        <v>317.16000000000003</v>
      </c>
      <c r="CC7" s="38">
        <v>360.49</v>
      </c>
      <c r="CD7" s="38">
        <v>356.14</v>
      </c>
      <c r="CE7" s="38">
        <v>569.55999999999995</v>
      </c>
      <c r="CF7" s="38">
        <v>373.04</v>
      </c>
      <c r="CG7" s="38">
        <v>244.29</v>
      </c>
      <c r="CH7" s="38">
        <v>246.72</v>
      </c>
      <c r="CI7" s="38">
        <v>234.96</v>
      </c>
      <c r="CJ7" s="38">
        <v>221.81</v>
      </c>
      <c r="CK7" s="38">
        <v>230.02</v>
      </c>
      <c r="CL7" s="38">
        <v>219.46</v>
      </c>
      <c r="CM7" s="38">
        <v>32.380000000000003</v>
      </c>
      <c r="CN7" s="38">
        <v>31.9</v>
      </c>
      <c r="CO7" s="38">
        <v>32.380000000000003</v>
      </c>
      <c r="CP7" s="38">
        <v>32.86</v>
      </c>
      <c r="CQ7" s="38">
        <v>33.33</v>
      </c>
      <c r="CR7" s="38">
        <v>43.58</v>
      </c>
      <c r="CS7" s="38">
        <v>41.35</v>
      </c>
      <c r="CT7" s="38">
        <v>42.9</v>
      </c>
      <c r="CU7" s="38">
        <v>43.36</v>
      </c>
      <c r="CV7" s="38">
        <v>42.56</v>
      </c>
      <c r="CW7" s="38">
        <v>42.82</v>
      </c>
      <c r="CX7" s="38">
        <v>100</v>
      </c>
      <c r="CY7" s="38">
        <v>100</v>
      </c>
      <c r="CZ7" s="38">
        <v>100</v>
      </c>
      <c r="DA7" s="38">
        <v>100</v>
      </c>
      <c r="DB7" s="38">
        <v>100</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PC-085</cp:lastModifiedBy>
  <cp:lastPrinted>2020-02-07T01:35:43Z</cp:lastPrinted>
  <dcterms:created xsi:type="dcterms:W3CDTF">2019-12-05T05:13:33Z</dcterms:created>
  <dcterms:modified xsi:type="dcterms:W3CDTF">2020-02-07T02:22:11Z</dcterms:modified>
  <cp:category/>
</cp:coreProperties>
</file>