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hiroserver\総務政策課\財政\ﾏｲ　ﾌｫﾙﾀﾞ\県報告資料\地方公営企業関係\【継】地方公営企業経営比較分析表\R01\15広川町\"/>
    </mc:Choice>
  </mc:AlternateContent>
  <xr:revisionPtr revIDLastSave="0" documentId="13_ncr:1_{F392535E-74CB-4A2E-A146-F1D03F4A285F}" xr6:coauthVersionLast="45" xr6:coauthVersionMax="45" xr10:uidLastSave="{00000000-0000-0000-0000-000000000000}"/>
  <workbookProtection workbookAlgorithmName="SHA-512" workbookHashValue="R3+/wfTyY3V5519RqpTNSW6N51Rc1T2ISnjKUvg58GwKJGvDN1JNF4GKCD6BJgNQn0tN0h2Z3W3yB8ocnlujKg==" workbookSaltValue="EThz6+Uy4i1OEEUp+sTTUg==" workbookSpinCount="100000" lockStructure="1"/>
  <bookViews>
    <workbookView xWindow="-19320" yWindow="-3960" windowWidth="19440" windowHeight="1500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W8" i="4" s="1"/>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<sst xmlns="http://schemas.openxmlformats.org/spreadsheetml/2006/main" count="225" uniqueCount="112">
  <si>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</si>
  <si>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</si>
  <si>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</si>
  <si>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</si>
  <si>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</si>
  <si>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</si>
  <si>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</si>
  <si>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</si>
  <si>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</si>
  <si>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</si>
  <si>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</si>
  <si>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</si>
  <si>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</si>
  <si>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</si>
  <si>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</si>
  <si>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</si>
  <si>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</si>
  <si>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</si>
  <si>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</si>
  <si>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</si>
  <si>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</si>
  <si>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</si>
  <si>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</si>
  <si>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</si>
  <si>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</si>
  <si>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</si>
  <si>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</si>
  <si>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</si>
  <si>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</si>
  <si>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</si>
  <si>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</si>
  <si>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</si>
  <si>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</si>
  <si>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</si>
  <si>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</si>
  <si>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</si>
  <si>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</si>
  <si>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</si>
  <si>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</si>
  <si>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</si>
  <si>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</si>
  <si>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</si>
  <si>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</si>
  <si>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</si>
  <si>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</si>
  <si>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</si>
  <si>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</si>
  <si>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</si>
  <si>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</si>
  <si>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</si>
  <si>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</si>
  <si>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</si>
  <si>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</si>
  <si>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</si>
  <si>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</si>
  <si>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</si>
  <si>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</si>
  <si>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</si>
  <si>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</si>
  <si>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</si>
  <si>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</si>
  <si>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</si>
  <si>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</si>
  <si>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</si>
  <si>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</si>
  <si>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</si>
  <si>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</si>
  <si>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</si>
  <si>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</si>
  <si>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</si>
  <si>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</si>
  <si>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</si>
  <si>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</si>
  <si>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</si>
  <si>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</si>
  <si>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</si>
  <si>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</si>
  <si>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</si>
  <si>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</si>
  <si>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</si>
  <si>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</si>
  <si>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</si>
  <si>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</si>
  <si>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</si>
  <si>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</si>
  <si>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</si>
  <si>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</si>
  <si>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</si>
  <si>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</si>
  <si>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</si>
  <si>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</si>
  <si>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</si>
  <si>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</si>
  <si>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</si>
  <si>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</si>
  <si>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</si>
  <si>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</si>
  <si>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</si>
  <si>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</si>
  <si>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</si>
  <si>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</si>
  <si>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</si>
  <si>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</si>
  <si>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</si>
  <si>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</si>
  <si>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</si>
  <si>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</si>
  <si>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</si>
  <si>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</si>
  <si>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体として現状は、経営の健全性・効率性については問題ないと思われる。しかしながら、簡易水道の統合により増額する起債の償還と、老朽化していく管路の更新等に多額の費用が発生する可能性があり、財政状況を十分考慮の上、施設の更新を進めつつ、健全な経営を維持したい。</t>
  </si>
  <si>
    <t>収益的収支比率については、100％以上を維持しており、現時点では健全経営といえる。27年度から比率が突出しているのは、今後管路の更新等で多額の建設費が見込まれるため、一般会計の余剰金を簡易水道基金へ積立てするために繰入れたためである。
企業債残高対給水収益比率についても、現状は類似団体と比較して相当低い比率となっているが、簡易水道統合事業の実施による借り入れにより、28年度以降比率は大きく上昇しており、令和元年度も上がる見込みである。
料金回収率については、100％以上となっており、一般会計からの繰出金についても繰出基準以内で適正な料金水準を確保している。
また、給水原価についても類似団体と比較して低い原価となっている。しかしながら、料金回収率及び給水原価については、起債償還額と密接に関係しており、今後償還額が増加することで、同指標についても悪化する危険性を含んでいる。
施設利用率が28年度大幅に低下しているのは、一日配水能力が増加したためである。これは一日配水能力の数値の捉え方を見直したためである。
有収率については、類似団体平均を上回っている。漏水の減少等により30年度は上昇している。</t>
    <rPh sb="188" eb="190">
      <t>イコウ</t>
    </rPh>
    <rPh sb="203" eb="205">
      <t>レイワ</t>
    </rPh>
    <rPh sb="205" eb="206">
      <t>ガン</t>
    </rPh>
    <rPh sb="456" eb="458">
      <t>ユウシュウ</t>
    </rPh>
    <rPh sb="458" eb="459">
      <t>リツ</t>
    </rPh>
    <rPh sb="459" eb="460">
      <t>シュウ</t>
    </rPh>
    <rPh sb="465" eb="467">
      <t>ルイジ</t>
    </rPh>
    <rPh sb="467" eb="469">
      <t>ダンタイ</t>
    </rPh>
    <rPh sb="469" eb="471">
      <t>ヘイキン</t>
    </rPh>
    <rPh sb="472" eb="474">
      <t>ウワマワ</t>
    </rPh>
    <rPh sb="481" eb="483">
      <t>ロウスイ</t>
    </rPh>
    <rPh sb="484" eb="486">
      <t>ゲンショウ</t>
    </rPh>
    <rPh sb="486" eb="487">
      <t>トウ</t>
    </rPh>
    <rPh sb="492" eb="494">
      <t>ネンド</t>
    </rPh>
    <rPh sb="495" eb="497">
      <t>ジョウショウ</t>
    </rPh>
    <phoneticPr fontId="4"/>
  </si>
  <si>
    <t>管路更新率については、1％に満たない年がほとんどであり、近年は簡易水道統合事業に取り組んでおり、なかなか老朽化に対応できていない状況である。
簡易水道統合事業が完了する令和3年度以降、計画的な更新を図っていきたい。</t>
    <rPh sb="84" eb="86">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</si>
</sst>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0.96</c:v>
                </c:pt>
                <c:pt idx="1">
                  <c:v>0.64</c:v>
                </c:pt>
                <c:pt idx="2" formatCode="#,##0.00;&quot;△&quot;#,##0.00">
                  <c:v>0</c:v>
                </c:pt>
                <c:pt idx="3">
                  <c:v>0.45</c:v>
                </c:pt>
                <c:pt idx="4">
                  <c:v>0.46</c:v>
                </c:pt>
              </c:numCache>
            </c:numRef>
          </c:val>
          <c:extLst>
            <c:ext xmlns:c16="http://schemas.microsoft.com/office/drawing/2014/chart" uri="{C3380CC4-5D6E-409C-BE32-E72D297353CC}">
              <c16:uniqueId val="{00000000-EA02-49F8-9894-0CA303687CF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EA02-49F8-9894-0CA303687CF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113.06</c:v>
                </c:pt>
                <c:pt idx="1">
                  <c:v>114.64</c:v>
                </c:pt>
                <c:pt idx="2">
                  <c:v>63.65</c:v>
                </c:pt>
                <c:pt idx="3">
                  <c:v>66.2</c:v>
                </c:pt>
                <c:pt idx="4">
                  <c:v>65.489999999999995</c:v>
                </c:pt>
              </c:numCache>
            </c:numRef>
          </c:val>
          <c:extLst>
            <c:ext xmlns:c16="http://schemas.microsoft.com/office/drawing/2014/chart" uri="{C3380CC4-5D6E-409C-BE32-E72D297353CC}">
              <c16:uniqueId val="{00000000-5645-44F1-885E-B96E9C03DAC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5645-44F1-885E-B96E9C03DAC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93.77</c:v>
                </c:pt>
                <c:pt idx="1">
                  <c:v>92.75</c:v>
                </c:pt>
                <c:pt idx="2">
                  <c:v>83.93</c:v>
                </c:pt>
                <c:pt idx="3">
                  <c:v>81.67</c:v>
                </c:pt>
                <c:pt idx="4">
                  <c:v>88.48</c:v>
                </c:pt>
              </c:numCache>
            </c:numRef>
          </c:val>
          <c:extLst>
            <c:ext xmlns:c16="http://schemas.microsoft.com/office/drawing/2014/chart" uri="{C3380CC4-5D6E-409C-BE32-E72D297353CC}">
              <c16:uniqueId val="{00000000-531D-43C6-8949-20C9765A7EF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531D-43C6-8949-20C9765A7EF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127.59</c:v>
                </c:pt>
                <c:pt idx="1">
                  <c:v>253.4</c:v>
                </c:pt>
                <c:pt idx="2">
                  <c:v>381.8</c:v>
                </c:pt>
                <c:pt idx="3">
                  <c:v>212.3</c:v>
                </c:pt>
                <c:pt idx="4">
                  <c:v>234.64</c:v>
                </c:pt>
              </c:numCache>
            </c:numRef>
          </c:val>
          <c:extLst>
            <c:ext xmlns:c16="http://schemas.microsoft.com/office/drawing/2014/chart" uri="{C3380CC4-5D6E-409C-BE32-E72D297353CC}">
              <c16:uniqueId val="{00000000-CA4F-47D7-A00D-F07AA456F41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CA4F-47D7-A00D-F07AA456F41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F7-482B-8688-F43F276FBA6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F7-482B-8688-F43F276FBA6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C4-4629-A140-5B0D7AB3897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C4-4629-A140-5B0D7AB3897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5C-462F-9757-0F90E502D12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5C-462F-9757-0F90E502D12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2D-4A3E-BC6F-E60B09FD0BC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2D-4A3E-BC6F-E60B09FD0BC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100.4</c:v>
                </c:pt>
                <c:pt idx="1">
                  <c:v>138.94999999999999</c:v>
                </c:pt>
                <c:pt idx="2">
                  <c:v>275.01</c:v>
                </c:pt>
                <c:pt idx="3">
                  <c:v>376.23</c:v>
                </c:pt>
                <c:pt idx="4">
                  <c:v>688.56</c:v>
                </c:pt>
              </c:numCache>
            </c:numRef>
          </c:val>
          <c:extLst>
            <c:ext xmlns:c16="http://schemas.microsoft.com/office/drawing/2014/chart" uri="{C3380CC4-5D6E-409C-BE32-E72D297353CC}">
              <c16:uniqueId val="{00000000-9726-4728-A90A-7E9320B55FE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9726-4728-A90A-7E9320B55FE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108.92</c:v>
                </c:pt>
                <c:pt idx="1">
                  <c:v>117.66</c:v>
                </c:pt>
                <c:pt idx="2">
                  <c:v>116.33</c:v>
                </c:pt>
                <c:pt idx="3">
                  <c:v>100.06</c:v>
                </c:pt>
                <c:pt idx="4">
                  <c:v>104.9</c:v>
                </c:pt>
              </c:numCache>
            </c:numRef>
          </c:val>
          <c:extLst>
            <c:ext xmlns:c16="http://schemas.microsoft.com/office/drawing/2014/chart" uri="{C3380CC4-5D6E-409C-BE32-E72D297353CC}">
              <c16:uniqueId val="{00000000-AF43-41A5-A1B3-CF578A1AC21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AF43-41A5-A1B3-CF578A1AC21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159.41999999999999</c:v>
                </c:pt>
                <c:pt idx="1">
                  <c:v>147.85</c:v>
                </c:pt>
                <c:pt idx="2">
                  <c:v>160.03</c:v>
                </c:pt>
                <c:pt idx="3">
                  <c:v>186.75</c:v>
                </c:pt>
                <c:pt idx="4">
                  <c:v>164.22</c:v>
                </c:pt>
              </c:numCache>
            </c:numRef>
          </c:val>
          <c:extLst>
            <c:ext xmlns:c16="http://schemas.microsoft.com/office/drawing/2014/chart" uri="{C3380CC4-5D6E-409C-BE32-E72D297353CC}">
              <c16:uniqueId val="{00000000-6D46-4F43-9F93-57FBF77694E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6D46-4F43-9F93-57FBF77694E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0" zoomScaleNormal="80" workbookViewId="0">
      <selection activeCell="BI91" sqref="BI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広川町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7054</v>
      </c>
      <c r="AM8" s="66"/>
      <c r="AN8" s="66"/>
      <c r="AO8" s="66"/>
      <c r="AP8" s="66"/>
      <c r="AQ8" s="66"/>
      <c r="AR8" s="66"/>
      <c r="AS8" s="66"/>
      <c r="AT8" s="65">
        <f>データ!$S$6</f>
        <v>65.33</v>
      </c>
      <c r="AU8" s="65"/>
      <c r="AV8" s="65"/>
      <c r="AW8" s="65"/>
      <c r="AX8" s="65"/>
      <c r="AY8" s="65"/>
      <c r="AZ8" s="65"/>
      <c r="BA8" s="65"/>
      <c r="BB8" s="65">
        <f>データ!$T$6</f>
        <v>107.97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64.33</v>
      </c>
      <c r="Q10" s="65"/>
      <c r="R10" s="65"/>
      <c r="S10" s="65"/>
      <c r="T10" s="65"/>
      <c r="U10" s="65"/>
      <c r="V10" s="65"/>
      <c r="W10" s="66">
        <f>データ!$Q$6</f>
        <v>2962</v>
      </c>
      <c r="X10" s="66"/>
      <c r="Y10" s="66"/>
      <c r="Z10" s="66"/>
      <c r="AA10" s="66"/>
      <c r="AB10" s="66"/>
      <c r="AC10" s="66"/>
      <c r="AD10" s="2"/>
      <c r="AE10" s="2"/>
      <c r="AF10" s="2"/>
      <c r="AG10" s="2"/>
      <c r="AH10" s="2"/>
      <c r="AI10" s="2"/>
      <c r="AJ10" s="2"/>
      <c r="AK10" s="2"/>
      <c r="AL10" s="66">
        <f>データ!$U$6</f>
        <v>4511</v>
      </c>
      <c r="AM10" s="66"/>
      <c r="AN10" s="66"/>
      <c r="AO10" s="66"/>
      <c r="AP10" s="66"/>
      <c r="AQ10" s="66"/>
      <c r="AR10" s="66"/>
      <c r="AS10" s="66"/>
      <c r="AT10" s="65">
        <f>データ!$V$6</f>
        <v>9.98</v>
      </c>
      <c r="AU10" s="65"/>
      <c r="AV10" s="65"/>
      <c r="AW10" s="65"/>
      <c r="AX10" s="65"/>
      <c r="AY10" s="65"/>
      <c r="AZ10" s="65"/>
      <c r="BA10" s="65"/>
      <c r="BB10" s="65">
        <f>データ!$W$6</f>
        <v>452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aQCJ2ApAZf7ytMR6vbcKrSmBkrzsWd1dVwZiCgmfL5WwCf0nq8ZBKVyQz9m4jnDuKPDwgJZF2FdSoFE/23s+gg==" saltValue="A2IzjvbVZLIdrmm1Vmtc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303623</v>
      </c>
      <c r="D6" s="34">
        <f t="shared" si="3"/>
        <v>47</v>
      </c>
      <c r="E6" s="34">
        <f t="shared" si="3"/>
        <v>1</v>
      </c>
      <c r="F6" s="34">
        <f t="shared" si="3"/>
        <v>0</v>
      </c>
      <c r="G6" s="34">
        <f t="shared" si="3"/>
        <v>0</v>
      </c>
      <c r="H6" s="34" t="str">
        <f t="shared" si="3"/>
        <v>和歌山県　広川町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64.33</v>
      </c>
      <c r="Q6" s="35">
        <f t="shared" si="3"/>
        <v>2962</v>
      </c>
      <c r="R6" s="35">
        <f t="shared" si="3"/>
        <v>7054</v>
      </c>
      <c r="S6" s="35">
        <f t="shared" si="3"/>
        <v>65.33</v>
      </c>
      <c r="T6" s="35">
        <f t="shared" si="3"/>
        <v>107.97</v>
      </c>
      <c r="U6" s="35">
        <f t="shared" si="3"/>
        <v>4511</v>
      </c>
      <c r="V6" s="35">
        <f t="shared" si="3"/>
        <v>9.98</v>
      </c>
      <c r="W6" s="35">
        <f t="shared" si="3"/>
        <v>452</v>
      </c>
      <c r="X6" s="36">
        <f>IF(X7="",NA(),X7)</f>
        <v>127.59</v>
      </c>
      <c r="Y6" s="36">
        <f t="shared" ref="Y6:AG6" si="4">IF(Y7="",NA(),Y7)</f>
        <v>253.4</v>
      </c>
      <c r="Z6" s="36">
        <f t="shared" si="4"/>
        <v>381.8</v>
      </c>
      <c r="AA6" s="36">
        <f t="shared" si="4"/>
        <v>212.3</v>
      </c>
      <c r="AB6" s="36">
        <f t="shared" si="4"/>
        <v>234.64</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100.4</v>
      </c>
      <c r="BF6" s="36">
        <f t="shared" ref="BF6:BN6" si="7">IF(BF7="",NA(),BF7)</f>
        <v>138.94999999999999</v>
      </c>
      <c r="BG6" s="36">
        <f t="shared" si="7"/>
        <v>275.01</v>
      </c>
      <c r="BH6" s="36">
        <f t="shared" si="7"/>
        <v>376.23</v>
      </c>
      <c r="BI6" s="36">
        <f t="shared" si="7"/>
        <v>688.56</v>
      </c>
      <c r="BJ6" s="36">
        <f t="shared" si="7"/>
        <v>1125.69</v>
      </c>
      <c r="BK6" s="36">
        <f t="shared" si="7"/>
        <v>1134.67</v>
      </c>
      <c r="BL6" s="36">
        <f t="shared" si="7"/>
        <v>1144.79</v>
      </c>
      <c r="BM6" s="36">
        <f t="shared" si="7"/>
        <v>1061.58</v>
      </c>
      <c r="BN6" s="36">
        <f t="shared" si="7"/>
        <v>1007.7</v>
      </c>
      <c r="BO6" s="35" t="str">
        <f>IF(BO7="","",IF(BO7="-","【-】","【"&amp;SUBSTITUTE(TEXT(BO7,"#,##0.00"),"-","△")&amp;"】"))</f>
        <v>【1,074.14】</v>
      </c>
      <c r="BP6" s="36">
        <f>IF(BP7="",NA(),BP7)</f>
        <v>108.92</v>
      </c>
      <c r="BQ6" s="36">
        <f t="shared" ref="BQ6:BY6" si="8">IF(BQ7="",NA(),BQ7)</f>
        <v>117.66</v>
      </c>
      <c r="BR6" s="36">
        <f t="shared" si="8"/>
        <v>116.33</v>
      </c>
      <c r="BS6" s="36">
        <f t="shared" si="8"/>
        <v>100.06</v>
      </c>
      <c r="BT6" s="36">
        <f t="shared" si="8"/>
        <v>104.9</v>
      </c>
      <c r="BU6" s="36">
        <f t="shared" si="8"/>
        <v>46.48</v>
      </c>
      <c r="BV6" s="36">
        <f t="shared" si="8"/>
        <v>40.6</v>
      </c>
      <c r="BW6" s="36">
        <f t="shared" si="8"/>
        <v>56.04</v>
      </c>
      <c r="BX6" s="36">
        <f t="shared" si="8"/>
        <v>58.52</v>
      </c>
      <c r="BY6" s="36">
        <f t="shared" si="8"/>
        <v>59.22</v>
      </c>
      <c r="BZ6" s="35" t="str">
        <f>IF(BZ7="","",IF(BZ7="-","【-】","【"&amp;SUBSTITUTE(TEXT(BZ7,"#,##0.00"),"-","△")&amp;"】"))</f>
        <v>【54.36】</v>
      </c>
      <c r="CA6" s="36">
        <f>IF(CA7="",NA(),CA7)</f>
        <v>159.41999999999999</v>
      </c>
      <c r="CB6" s="36">
        <f t="shared" ref="CB6:CJ6" si="9">IF(CB7="",NA(),CB7)</f>
        <v>147.85</v>
      </c>
      <c r="CC6" s="36">
        <f t="shared" si="9"/>
        <v>160.03</v>
      </c>
      <c r="CD6" s="36">
        <f t="shared" si="9"/>
        <v>186.75</v>
      </c>
      <c r="CE6" s="36">
        <f t="shared" si="9"/>
        <v>164.22</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113.06</v>
      </c>
      <c r="CM6" s="36">
        <f t="shared" ref="CM6:CU6" si="10">IF(CM7="",NA(),CM7)</f>
        <v>114.64</v>
      </c>
      <c r="CN6" s="36">
        <f t="shared" si="10"/>
        <v>63.65</v>
      </c>
      <c r="CO6" s="36">
        <f t="shared" si="10"/>
        <v>66.2</v>
      </c>
      <c r="CP6" s="36">
        <f t="shared" si="10"/>
        <v>65.489999999999995</v>
      </c>
      <c r="CQ6" s="36">
        <f t="shared" si="10"/>
        <v>57.43</v>
      </c>
      <c r="CR6" s="36">
        <f t="shared" si="10"/>
        <v>57.29</v>
      </c>
      <c r="CS6" s="36">
        <f t="shared" si="10"/>
        <v>55.9</v>
      </c>
      <c r="CT6" s="36">
        <f t="shared" si="10"/>
        <v>57.3</v>
      </c>
      <c r="CU6" s="36">
        <f t="shared" si="10"/>
        <v>56.76</v>
      </c>
      <c r="CV6" s="35" t="str">
        <f>IF(CV7="","",IF(CV7="-","【-】","【"&amp;SUBSTITUTE(TEXT(CV7,"#,##0.00"),"-","△")&amp;"】"))</f>
        <v>【55.95】</v>
      </c>
      <c r="CW6" s="36">
        <f>IF(CW7="",NA(),CW7)</f>
        <v>93.77</v>
      </c>
      <c r="CX6" s="36">
        <f t="shared" ref="CX6:DF6" si="11">IF(CX7="",NA(),CX7)</f>
        <v>92.75</v>
      </c>
      <c r="CY6" s="36">
        <f t="shared" si="11"/>
        <v>83.93</v>
      </c>
      <c r="CZ6" s="36">
        <f t="shared" si="11"/>
        <v>81.67</v>
      </c>
      <c r="DA6" s="36">
        <f t="shared" si="11"/>
        <v>88.48</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0.96</v>
      </c>
      <c r="EE6" s="36">
        <f t="shared" ref="EE6:EM6" si="14">IF(EE7="",NA(),EE7)</f>
        <v>0.64</v>
      </c>
      <c r="EF6" s="35">
        <f t="shared" si="14"/>
        <v>0</v>
      </c>
      <c r="EG6" s="36">
        <f t="shared" si="14"/>
        <v>0.45</v>
      </c>
      <c r="EH6" s="36">
        <f t="shared" si="14"/>
        <v>0.46</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303623</v>
      </c>
      <c r="D7" s="38">
        <v>47</v>
      </c>
      <c r="E7" s="38">
        <v>1</v>
      </c>
      <c r="F7" s="38">
        <v>0</v>
      </c>
      <c r="G7" s="38">
        <v>0</v>
      </c>
      <c r="H7" s="38" t="s">
        <v>96</v>
      </c>
      <c r="I7" s="38" t="s">
        <v>97</v>
      </c>
      <c r="J7" s="38" t="s">
        <v>98</v>
      </c>
      <c r="K7" s="38" t="s">
        <v>99</v>
      </c>
      <c r="L7" s="38" t="s">
        <v>100</v>
      </c>
      <c r="M7" s="38" t="s">
        <v>101</v>
      </c>
      <c r="N7" s="39" t="s">
        <v>102</v>
      </c>
      <c r="O7" s="39" t="s">
        <v>103</v>
      </c>
      <c r="P7" s="39">
        <v>64.33</v>
      </c>
      <c r="Q7" s="39">
        <v>2962</v>
      </c>
      <c r="R7" s="39">
        <v>7054</v>
      </c>
      <c r="S7" s="39">
        <v>65.33</v>
      </c>
      <c r="T7" s="39">
        <v>107.97</v>
      </c>
      <c r="U7" s="39">
        <v>4511</v>
      </c>
      <c r="V7" s="39">
        <v>9.98</v>
      </c>
      <c r="W7" s="39">
        <v>452</v>
      </c>
      <c r="X7" s="39">
        <v>127.59</v>
      </c>
      <c r="Y7" s="39">
        <v>253.4</v>
      </c>
      <c r="Z7" s="39">
        <v>381.8</v>
      </c>
      <c r="AA7" s="39">
        <v>212.3</v>
      </c>
      <c r="AB7" s="39">
        <v>234.64</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100.4</v>
      </c>
      <c r="BF7" s="39">
        <v>138.94999999999999</v>
      </c>
      <c r="BG7" s="39">
        <v>275.01</v>
      </c>
      <c r="BH7" s="39">
        <v>376.23</v>
      </c>
      <c r="BI7" s="39">
        <v>688.56</v>
      </c>
      <c r="BJ7" s="39">
        <v>1125.69</v>
      </c>
      <c r="BK7" s="39">
        <v>1134.67</v>
      </c>
      <c r="BL7" s="39">
        <v>1144.79</v>
      </c>
      <c r="BM7" s="39">
        <v>1061.58</v>
      </c>
      <c r="BN7" s="39">
        <v>1007.7</v>
      </c>
      <c r="BO7" s="39">
        <v>1074.1400000000001</v>
      </c>
      <c r="BP7" s="39">
        <v>108.92</v>
      </c>
      <c r="BQ7" s="39">
        <v>117.66</v>
      </c>
      <c r="BR7" s="39">
        <v>116.33</v>
      </c>
      <c r="BS7" s="39">
        <v>100.06</v>
      </c>
      <c r="BT7" s="39">
        <v>104.9</v>
      </c>
      <c r="BU7" s="39">
        <v>46.48</v>
      </c>
      <c r="BV7" s="39">
        <v>40.6</v>
      </c>
      <c r="BW7" s="39">
        <v>56.04</v>
      </c>
      <c r="BX7" s="39">
        <v>58.52</v>
      </c>
      <c r="BY7" s="39">
        <v>59.22</v>
      </c>
      <c r="BZ7" s="39">
        <v>54.36</v>
      </c>
      <c r="CA7" s="39">
        <v>159.41999999999999</v>
      </c>
      <c r="CB7" s="39">
        <v>147.85</v>
      </c>
      <c r="CC7" s="39">
        <v>160.03</v>
      </c>
      <c r="CD7" s="39">
        <v>186.75</v>
      </c>
      <c r="CE7" s="39">
        <v>164.22</v>
      </c>
      <c r="CF7" s="39">
        <v>376.61</v>
      </c>
      <c r="CG7" s="39">
        <v>440.03</v>
      </c>
      <c r="CH7" s="39">
        <v>304.35000000000002</v>
      </c>
      <c r="CI7" s="39">
        <v>296.3</v>
      </c>
      <c r="CJ7" s="39">
        <v>292.89999999999998</v>
      </c>
      <c r="CK7" s="39">
        <v>296.39999999999998</v>
      </c>
      <c r="CL7" s="39">
        <v>113.06</v>
      </c>
      <c r="CM7" s="39">
        <v>114.64</v>
      </c>
      <c r="CN7" s="39">
        <v>63.65</v>
      </c>
      <c r="CO7" s="39">
        <v>66.2</v>
      </c>
      <c r="CP7" s="39">
        <v>65.489999999999995</v>
      </c>
      <c r="CQ7" s="39">
        <v>57.43</v>
      </c>
      <c r="CR7" s="39">
        <v>57.29</v>
      </c>
      <c r="CS7" s="39">
        <v>55.9</v>
      </c>
      <c r="CT7" s="39">
        <v>57.3</v>
      </c>
      <c r="CU7" s="39">
        <v>56.76</v>
      </c>
      <c r="CV7" s="39">
        <v>55.95</v>
      </c>
      <c r="CW7" s="39">
        <v>93.77</v>
      </c>
      <c r="CX7" s="39">
        <v>92.75</v>
      </c>
      <c r="CY7" s="39">
        <v>83.93</v>
      </c>
      <c r="CZ7" s="39">
        <v>81.67</v>
      </c>
      <c r="DA7" s="39">
        <v>88.48</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0.96</v>
      </c>
      <c r="EE7" s="39">
        <v>0.64</v>
      </c>
      <c r="EF7" s="39">
        <v>0</v>
      </c>
      <c r="EG7" s="39">
        <v>0.45</v>
      </c>
      <c r="EH7" s="39">
        <v>0.46</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PC-085</cp:lastModifiedBy>
  <cp:lastPrinted>2020-02-07T01:10:06Z</cp:lastPrinted>
  <dcterms:created xsi:type="dcterms:W3CDTF">2019-12-05T04:38:31Z</dcterms:created>
  <dcterms:modified xsi:type="dcterms:W3CDTF">2020-02-07T01:10:14Z</dcterms:modified>
  <cp:category/>
</cp:coreProperties>
</file>