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LANDISK-PUBLIC\Koeikigyo-A\10.ぎょうせい\コ.高野町\01.アドバイザリ\R01年度\50.経営分析表\"/>
    </mc:Choice>
  </mc:AlternateContent>
  <xr:revisionPtr revIDLastSave="0" documentId="13_ncr:1_{62CED54C-DEEF-4C83-BC15-8CEE415D3536}" xr6:coauthVersionLast="45" xr6:coauthVersionMax="45" xr10:uidLastSave="{00000000-0000-0000-0000-000000000000}"/>
  <workbookProtection workbookAlgorithmName="SHA-512" workbookHashValue="/6/2nVhNWgdlUVBWUZ4i161yDeRvG4oFwClcml6mtZu5YI/HFZ4rF0HwUl8O6mzTwvzNT3NyUmaiMEbST6yOHA==" workbookSaltValue="vLlw9G81u8x437hc55wXI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W10" i="4"/>
  <c r="P10" i="4"/>
  <c r="I10" i="4"/>
  <c r="BB8" i="4"/>
  <c r="AT8" i="4"/>
  <c r="AL8" i="4"/>
  <c r="AD8" i="4"/>
  <c r="P8" i="4"/>
  <c r="I8" i="4"/>
  <c r="B8" i="4"/>
  <c r="C10" i="5" l="1"/>
  <c r="D10" i="5"/>
  <c r="E10" i="5"/>
  <c r="B10" i="5"/>
</calcChain>
</file>

<file path=xl/sharedStrings.xml><?xml version="1.0" encoding="utf-8"?>
<sst xmlns="http://schemas.openxmlformats.org/spreadsheetml/2006/main" count="239" uniqueCount="112">
  <si>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</si>
  <si>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</si>
  <si>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</si>
  <si>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</si>
  <si>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</si>
  <si>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</si>
  <si>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</si>
  <si>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</si>
  <si>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</si>
  <si>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</si>
  <si>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</si>
  <si>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</si>
  <si>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</si>
  <si>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</si>
  <si>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</si>
  <si>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</si>
  <si>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</si>
  <si>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</si>
  <si>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</si>
  <si>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</si>
  <si>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</si>
  <si>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</si>
  <si>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</si>
  <si>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</si>
  <si>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</si>
  <si>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</si>
  <si>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</si>
  <si>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</si>
  <si>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</si>
  <si>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</si>
  <si>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</si>
  <si>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</si>
  <si>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</si>
  <si>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</si>
  <si>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</si>
  <si>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</si>
  <si>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</si>
  <si>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</si>
  <si>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</si>
  <si>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</si>
  <si>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</si>
  <si>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</si>
  <si>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</si>
  <si>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</si>
  <si>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</si>
  <si>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</si>
  <si>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</si>
  <si>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</si>
  <si>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</si>
  <si>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</si>
  <si>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</si>
  <si>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</si>
  <si>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</si>
  <si>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</si>
  <si>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</si>
  <si>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</si>
  <si>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</si>
  <si>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</si>
  <si>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</si>
  <si>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</si>
  <si>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</si>
  <si>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</si>
  <si>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</si>
  <si>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</si>
  <si>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</si>
  <si>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</si>
  <si>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</si>
  <si>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</si>
  <si>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</si>
  <si>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</si>
  <si>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</si>
  <si>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</si>
  <si>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</si>
  <si>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</si>
  <si>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</si>
  <si>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</si>
  <si>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</si>
  <si>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</si>
  <si>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</si>
  <si>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</si>
  <si>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</si>
  <si>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</si>
  <si>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</si>
  <si>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</si>
  <si>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</si>
  <si>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</si>
  <si>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</si>
  <si>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</si>
  <si>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</si>
  <si>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</si>
  <si>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</si>
  <si>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</si>
  <si>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</si>
  <si>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</si>
  <si>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</si>
  <si>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</si>
  <si>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</si>
  <si>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</si>
  <si>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</si>
  <si>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</si>
  <si>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</si>
  <si>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</si>
  <si>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</si>
  <si>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</si>
  <si>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</si>
  <si>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</si>
  <si>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</si>
  <si>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</si>
  <si>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</si>
  <si>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高野町では、公共下水道・特定環境保全公共下水道・農業集落排水・個別排水処理・生活排水処理と下水道事業を展開しており、下水道普及に努めている。この結果、類似団体平均をを大きく上回る水洗化率を達成している。
個別排水処理事業は町が維持管理する合併処理浄化槽を各戸別に設置することで、山間部の汚水処理を行っている。
経費回収率が改善しつつあり、収益的収支比率も100％を超えていることから、経営状態は比較的安定しているものの、汚水処理原価が高く、費用を使用料で賄えていないため、事業運営には一般会計からの繰入金が必要である。
安定した事業運営を目指し、今後も原価の削減に努める。</t>
    <rPh sb="0" eb="3">
      <t>コウヤチョウ</t>
    </rPh>
    <rPh sb="102" eb="104">
      <t>コベツ</t>
    </rPh>
    <rPh sb="104" eb="106">
      <t>ハイスイ</t>
    </rPh>
    <rPh sb="106" eb="108">
      <t>ショリ</t>
    </rPh>
    <rPh sb="108" eb="110">
      <t>ジギョウ</t>
    </rPh>
    <rPh sb="155" eb="157">
      <t>ケイヒ</t>
    </rPh>
    <rPh sb="157" eb="159">
      <t>カイシュウ</t>
    </rPh>
    <rPh sb="159" eb="160">
      <t>リツ</t>
    </rPh>
    <rPh sb="161" eb="163">
      <t>カイゼン</t>
    </rPh>
    <rPh sb="169" eb="172">
      <t>シュウエキテキ</t>
    </rPh>
    <rPh sb="172" eb="174">
      <t>シュウシ</t>
    </rPh>
    <rPh sb="174" eb="176">
      <t>ヒリツ</t>
    </rPh>
    <rPh sb="182" eb="183">
      <t>コ</t>
    </rPh>
    <rPh sb="192" eb="194">
      <t>ケイエイ</t>
    </rPh>
    <rPh sb="194" eb="196">
      <t>ジョウタイ</t>
    </rPh>
    <rPh sb="197" eb="200">
      <t>ヒカクテキ</t>
    </rPh>
    <rPh sb="200" eb="202">
      <t>アンテイ</t>
    </rPh>
    <rPh sb="210" eb="212">
      <t>オスイ</t>
    </rPh>
    <rPh sb="212" eb="214">
      <t>ショリ</t>
    </rPh>
    <rPh sb="214" eb="216">
      <t>ゲンカ</t>
    </rPh>
    <rPh sb="217" eb="218">
      <t>タカ</t>
    </rPh>
    <rPh sb="220" eb="222">
      <t>ヒヨウ</t>
    </rPh>
    <rPh sb="223" eb="225">
      <t>シヨウ</t>
    </rPh>
    <rPh sb="225" eb="226">
      <t>リョウ</t>
    </rPh>
    <rPh sb="227" eb="228">
      <t>マカナ</t>
    </rPh>
    <rPh sb="236" eb="238">
      <t>ジギョウ</t>
    </rPh>
    <rPh sb="238" eb="240">
      <t>ウンエイ</t>
    </rPh>
    <rPh sb="242" eb="244">
      <t>イッパン</t>
    </rPh>
    <rPh sb="244" eb="246">
      <t>カイケイ</t>
    </rPh>
    <rPh sb="249" eb="251">
      <t>クリイレ</t>
    </rPh>
    <rPh sb="251" eb="252">
      <t>キン</t>
    </rPh>
    <rPh sb="253" eb="255">
      <t>ヒツヨウ</t>
    </rPh>
    <rPh sb="260" eb="262">
      <t>アンテイ</t>
    </rPh>
    <rPh sb="264" eb="266">
      <t>ジギョウ</t>
    </rPh>
    <rPh sb="266" eb="268">
      <t>ウンエイ</t>
    </rPh>
    <rPh sb="269" eb="271">
      <t>メザ</t>
    </rPh>
    <rPh sb="273" eb="275">
      <t>コンゴ</t>
    </rPh>
    <rPh sb="276" eb="278">
      <t>ゲンカ</t>
    </rPh>
    <rPh sb="279" eb="281">
      <t>サクゲン</t>
    </rPh>
    <rPh sb="282" eb="283">
      <t>ツト</t>
    </rPh>
    <phoneticPr fontId="4"/>
  </si>
  <si>
    <t>維持管理を職員で行うなど経費の削減に努めた結果、⑥汚水処理原価が削減され、⑤経費回収率は改善した。
一般会計からの繰入金が減少したため、①収益的収支比率は前年度比で微減したものの100％を超えており、経費回収率も改善しているため、収益性は改善傾向にあるといえる。
④企業債残高対事業規模比率は、新たな起債の発行を行っていないことと、償還に要する資金の全額を一般会計が負担することとしたことから0％となっており、企業債への依存度は低い。
⑦施設利用率は類似団体平均よりも高く一定の水準を保っており、効率的運用がなされているといえる。
⑧水洗化率は100％に達してしており今後の大幅な収益力向上は見込めないが、地道な経費削減努力を継続し、使用料の適正化に係る検討も行い、安定的な事業運営の継続を目指す。</t>
    <rPh sb="0" eb="2">
      <t>イジ</t>
    </rPh>
    <rPh sb="2" eb="4">
      <t>カンリ</t>
    </rPh>
    <rPh sb="5" eb="7">
      <t>ショクイン</t>
    </rPh>
    <rPh sb="8" eb="9">
      <t>オコナ</t>
    </rPh>
    <rPh sb="12" eb="14">
      <t>ケイヒ</t>
    </rPh>
    <rPh sb="15" eb="17">
      <t>サクゲン</t>
    </rPh>
    <rPh sb="18" eb="19">
      <t>ツト</t>
    </rPh>
    <rPh sb="21" eb="23">
      <t>ケッカ</t>
    </rPh>
    <rPh sb="25" eb="27">
      <t>オスイ</t>
    </rPh>
    <rPh sb="27" eb="29">
      <t>ショリ</t>
    </rPh>
    <rPh sb="29" eb="31">
      <t>ゲンカ</t>
    </rPh>
    <rPh sb="32" eb="34">
      <t>サクゲン</t>
    </rPh>
    <rPh sb="38" eb="40">
      <t>ケイヒ</t>
    </rPh>
    <rPh sb="40" eb="42">
      <t>カイシュウ</t>
    </rPh>
    <rPh sb="42" eb="43">
      <t>リツ</t>
    </rPh>
    <rPh sb="44" eb="46">
      <t>カイゼン</t>
    </rPh>
    <rPh sb="50" eb="52">
      <t>イッパン</t>
    </rPh>
    <rPh sb="52" eb="54">
      <t>カイケイ</t>
    </rPh>
    <rPh sb="57" eb="59">
      <t>クリイレ</t>
    </rPh>
    <rPh sb="59" eb="60">
      <t>キン</t>
    </rPh>
    <rPh sb="61" eb="63">
      <t>ゲンショウ</t>
    </rPh>
    <rPh sb="69" eb="72">
      <t>シュウエキテキ</t>
    </rPh>
    <rPh sb="72" eb="74">
      <t>シュウシ</t>
    </rPh>
    <rPh sb="74" eb="76">
      <t>ヒリツ</t>
    </rPh>
    <rPh sb="77" eb="81">
      <t>ゼンネンドヒ</t>
    </rPh>
    <rPh sb="82" eb="84">
      <t>ビゲン</t>
    </rPh>
    <rPh sb="94" eb="95">
      <t>コ</t>
    </rPh>
    <rPh sb="100" eb="102">
      <t>ケイヒ</t>
    </rPh>
    <rPh sb="102" eb="104">
      <t>カイシュウ</t>
    </rPh>
    <rPh sb="104" eb="105">
      <t>リツ</t>
    </rPh>
    <rPh sb="106" eb="108">
      <t>カイゼン</t>
    </rPh>
    <rPh sb="115" eb="118">
      <t>シュウエキセイ</t>
    </rPh>
    <rPh sb="119" eb="121">
      <t>カイゼン</t>
    </rPh>
    <rPh sb="121" eb="123">
      <t>ケイコウ</t>
    </rPh>
    <rPh sb="147" eb="148">
      <t>アラ</t>
    </rPh>
    <rPh sb="150" eb="152">
      <t>キサイ</t>
    </rPh>
    <rPh sb="153" eb="155">
      <t>ハッコウ</t>
    </rPh>
    <rPh sb="156" eb="157">
      <t>オコナ</t>
    </rPh>
    <rPh sb="166" eb="168">
      <t>ショウカン</t>
    </rPh>
    <rPh sb="169" eb="170">
      <t>ヨウ</t>
    </rPh>
    <rPh sb="172" eb="174">
      <t>シキン</t>
    </rPh>
    <rPh sb="175" eb="177">
      <t>ゼンガク</t>
    </rPh>
    <rPh sb="178" eb="182">
      <t>イッパンカイケイ</t>
    </rPh>
    <rPh sb="183" eb="185">
      <t>フタン</t>
    </rPh>
    <phoneticPr fontId="4"/>
  </si>
  <si>
    <t>個別排水処理事業は、各家庭に設置した浄化槽で汚水処理を行い川や水路に排水しているため、処理場や管渠を有しない。
供用開始が平成８年であるため、現状深刻な老朽化には至っていないが、維持管理における経費削減に取り組みながら、修繕及び点検・清掃・水質検査などの管理方法を検討する必要がある。</t>
    <rPh sb="0" eb="6">
      <t>コベツハイスイショリ</t>
    </rPh>
    <rPh sb="6" eb="8">
      <t>ジギョウ</t>
    </rPh>
    <rPh sb="10" eb="13">
      <t>カクカテイ</t>
    </rPh>
    <rPh sb="14" eb="16">
      <t>セッチ</t>
    </rPh>
    <rPh sb="18" eb="21">
      <t>ジョウカソウ</t>
    </rPh>
    <rPh sb="22" eb="24">
      <t>オスイ</t>
    </rPh>
    <rPh sb="24" eb="26">
      <t>ショリ</t>
    </rPh>
    <rPh sb="27" eb="28">
      <t>オコナ</t>
    </rPh>
    <rPh sb="29" eb="30">
      <t>カワ</t>
    </rPh>
    <rPh sb="31" eb="33">
      <t>スイロ</t>
    </rPh>
    <rPh sb="34" eb="36">
      <t>ハイスイ</t>
    </rPh>
    <rPh sb="43" eb="46">
      <t>ショリジョウ</t>
    </rPh>
    <rPh sb="47" eb="49">
      <t>カンキョ</t>
    </rPh>
    <rPh sb="50" eb="51">
      <t>ユウ</t>
    </rPh>
    <rPh sb="56" eb="58">
      <t>キョウヨウ</t>
    </rPh>
    <rPh sb="58" eb="60">
      <t>カイシ</t>
    </rPh>
    <rPh sb="61" eb="63">
      <t>ヘイセイ</t>
    </rPh>
    <rPh sb="64" eb="65">
      <t>ネン</t>
    </rPh>
    <rPh sb="71" eb="73">
      <t>ゲンジョウ</t>
    </rPh>
    <rPh sb="73" eb="75">
      <t>シンコク</t>
    </rPh>
    <rPh sb="76" eb="79">
      <t>ロウキュウカ</t>
    </rPh>
    <rPh sb="81" eb="82">
      <t>イタ</t>
    </rPh>
    <rPh sb="89" eb="91">
      <t>イジ</t>
    </rPh>
    <rPh sb="91" eb="93">
      <t>カンリ</t>
    </rPh>
    <rPh sb="97" eb="99">
      <t>ケイヒ</t>
    </rPh>
    <rPh sb="99" eb="101">
      <t>サクゲン</t>
    </rPh>
    <rPh sb="102" eb="103">
      <t>ト</t>
    </rPh>
    <rPh sb="104" eb="105">
      <t>ク</t>
    </rPh>
    <rPh sb="127" eb="129">
      <t>カンリ</t>
    </rPh>
    <rPh sb="129" eb="131">
      <t>ホウホウ</t>
    </rPh>
    <rPh sb="132" eb="134">
      <t>ケントウ</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</si>
</sst>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8A-4C62-8B89-BDA5065B42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8A-4C62-8B89-BDA5065B42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95.91</c:v>
                </c:pt>
                <c:pt idx="1">
                  <c:v>96.42</c:v>
                </c:pt>
                <c:pt idx="2">
                  <c:v>103.41</c:v>
                </c:pt>
                <c:pt idx="3">
                  <c:v>105.69</c:v>
                </c:pt>
                <c:pt idx="4">
                  <c:v>105</c:v>
                </c:pt>
              </c:numCache>
            </c:numRef>
          </c:val>
          <c:extLst>
            <c:ext xmlns:c16="http://schemas.microsoft.com/office/drawing/2014/chart" uri="{C3380CC4-5D6E-409C-BE32-E72D297353CC}">
              <c16:uniqueId val="{00000000-E6E2-4D3B-B279-961A919FC8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2-4D3B-B279-961A919FC8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F6-40CA-A0DD-FC3A8A0690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F6-40CA-A0DD-FC3A8A0690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9-45E3-A100-EA59BF3751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9-45E3-A100-EA59BF3751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8C-41F9-AFF0-89D34FE8F3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8C-41F9-AFF0-89D34FE8F3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1-4E79-9D59-71C2A9A1B70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1-4E79-9D59-71C2A9A1B70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72.11</c:v>
                </c:pt>
                <c:pt idx="1">
                  <c:v>53.63</c:v>
                </c:pt>
                <c:pt idx="2">
                  <c:v>30.47</c:v>
                </c:pt>
                <c:pt idx="3">
                  <c:v>55.94</c:v>
                </c:pt>
                <c:pt idx="4" formatCode="#,##0.00;&quot;△&quot;#,##0.00">
                  <c:v>0</c:v>
                </c:pt>
              </c:numCache>
            </c:numRef>
          </c:val>
          <c:extLst>
            <c:ext xmlns:c16="http://schemas.microsoft.com/office/drawing/2014/chart" uri="{C3380CC4-5D6E-409C-BE32-E72D297353CC}">
              <c16:uniqueId val="{00000000-FF38-4B30-BC52-FAC0DDFD63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FF38-4B30-BC52-FAC0DDFD63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54.95</c:v>
                </c:pt>
                <c:pt idx="1">
                  <c:v>52.47</c:v>
                </c:pt>
                <c:pt idx="2">
                  <c:v>55.05</c:v>
                </c:pt>
                <c:pt idx="3">
                  <c:v>61.1</c:v>
                </c:pt>
                <c:pt idx="4">
                  <c:v>70.16</c:v>
                </c:pt>
              </c:numCache>
            </c:numRef>
          </c:val>
          <c:extLst>
            <c:ext xmlns:c16="http://schemas.microsoft.com/office/drawing/2014/chart" uri="{C3380CC4-5D6E-409C-BE32-E72D297353CC}">
              <c16:uniqueId val="{00000000-64DC-47A3-BF2A-3FA3404C35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64DC-47A3-BF2A-3FA3404C35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532.29999999999995</c:v>
                </c:pt>
                <c:pt idx="1">
                  <c:v>562.21</c:v>
                </c:pt>
                <c:pt idx="2">
                  <c:v>550.67999999999995</c:v>
                </c:pt>
                <c:pt idx="3">
                  <c:v>497.36</c:v>
                </c:pt>
                <c:pt idx="4">
                  <c:v>429.71</c:v>
                </c:pt>
              </c:numCache>
            </c:numRef>
          </c:val>
          <c:extLst>
            <c:ext xmlns:c16="http://schemas.microsoft.com/office/drawing/2014/chart" uri="{C3380CC4-5D6E-409C-BE32-E72D297353CC}">
              <c16:uniqueId val="{00000000-D786-4B2E-AE45-CED375FBE0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D786-4B2E-AE45-CED375FBE0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85.71</c:v>
                </c:pt>
                <c:pt idx="1">
                  <c:v>85.71</c:v>
                </c:pt>
                <c:pt idx="2">
                  <c:v>85.71</c:v>
                </c:pt>
                <c:pt idx="3">
                  <c:v>85.71</c:v>
                </c:pt>
                <c:pt idx="4">
                  <c:v>85.71</c:v>
                </c:pt>
              </c:numCache>
            </c:numRef>
          </c:val>
          <c:extLst>
            <c:ext xmlns:c16="http://schemas.microsoft.com/office/drawing/2014/chart" uri="{C3380CC4-5D6E-409C-BE32-E72D297353CC}">
              <c16:uniqueId val="{00000000-D9BF-4AE5-8535-5E3B6F40D7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D9BF-4AE5-8535-5E3B6F40D7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2A-4A76-9190-15950D6D26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912A-4A76-9190-15950D6D26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46" zoomScale="90" zoomScaleNormal="90" workbookViewId="0">
      <selection activeCell="BQ91" sqref="BQ91:BR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高野町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3073</v>
      </c>
      <c r="AM8" s="68"/>
      <c r="AN8" s="68"/>
      <c r="AO8" s="68"/>
      <c r="AP8" s="68"/>
      <c r="AQ8" s="68"/>
      <c r="AR8" s="68"/>
      <c r="AS8" s="68"/>
      <c r="AT8" s="67">
        <f>データ!T6</f>
        <v>137.03</v>
      </c>
      <c r="AU8" s="67"/>
      <c r="AV8" s="67"/>
      <c r="AW8" s="67"/>
      <c r="AX8" s="67"/>
      <c r="AY8" s="67"/>
      <c r="AZ8" s="67"/>
      <c r="BA8" s="67"/>
      <c r="BB8" s="67">
        <f>データ!U6</f>
        <v>22.43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3.84</v>
      </c>
      <c r="Q10" s="67"/>
      <c r="R10" s="67"/>
      <c r="S10" s="67"/>
      <c r="T10" s="67"/>
      <c r="U10" s="67"/>
      <c r="V10" s="67"/>
      <c r="W10" s="67">
        <f>データ!Q6</f>
        <v>100</v>
      </c>
      <c r="X10" s="67"/>
      <c r="Y10" s="67"/>
      <c r="Z10" s="67"/>
      <c r="AA10" s="67"/>
      <c r="AB10" s="67"/>
      <c r="AC10" s="67"/>
      <c r="AD10" s="68">
        <f>データ!R6</f>
        <v>4200</v>
      </c>
      <c r="AE10" s="68"/>
      <c r="AF10" s="68"/>
      <c r="AG10" s="68"/>
      <c r="AH10" s="68"/>
      <c r="AI10" s="68"/>
      <c r="AJ10" s="68"/>
      <c r="AK10" s="2"/>
      <c r="AL10" s="68">
        <f>データ!V6</f>
        <v>117</v>
      </c>
      <c r="AM10" s="68"/>
      <c r="AN10" s="68"/>
      <c r="AO10" s="68"/>
      <c r="AP10" s="68"/>
      <c r="AQ10" s="68"/>
      <c r="AR10" s="68"/>
      <c r="AS10" s="68"/>
      <c r="AT10" s="67">
        <f>データ!W6</f>
        <v>0.36</v>
      </c>
      <c r="AU10" s="67"/>
      <c r="AV10" s="67"/>
      <c r="AW10" s="67"/>
      <c r="AX10" s="67"/>
      <c r="AY10" s="67"/>
      <c r="AZ10" s="67"/>
      <c r="BA10" s="67"/>
      <c r="BB10" s="67">
        <f>データ!X6</f>
        <v>325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Wkwew6HqIkKJs5BO+FCF/Ju3os0Qn8f+62I8V16Pb9r4ezpMmytSXXEEO6uwK03/1MFXia68ulZxY8Q/BMr9eg==" saltValue="7asmQMTUL8rR/+x1fiNi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303445</v>
      </c>
      <c r="D6" s="33">
        <f t="shared" si="3"/>
        <v>47</v>
      </c>
      <c r="E6" s="33">
        <f t="shared" si="3"/>
        <v>18</v>
      </c>
      <c r="F6" s="33">
        <f t="shared" si="3"/>
        <v>1</v>
      </c>
      <c r="G6" s="33">
        <f t="shared" si="3"/>
        <v>0</v>
      </c>
      <c r="H6" s="33" t="str">
        <f t="shared" si="3"/>
        <v>和歌山県　高野町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3.84</v>
      </c>
      <c r="Q6" s="34">
        <f t="shared" si="3"/>
        <v>100</v>
      </c>
      <c r="R6" s="34">
        <f t="shared" si="3"/>
        <v>4200</v>
      </c>
      <c r="S6" s="34">
        <f t="shared" si="3"/>
        <v>3073</v>
      </c>
      <c r="T6" s="34">
        <f t="shared" si="3"/>
        <v>137.03</v>
      </c>
      <c r="U6" s="34">
        <f t="shared" si="3"/>
        <v>22.43</v>
      </c>
      <c r="V6" s="34">
        <f t="shared" si="3"/>
        <v>117</v>
      </c>
      <c r="W6" s="34">
        <f t="shared" si="3"/>
        <v>0.36</v>
      </c>
      <c r="X6" s="34">
        <f t="shared" si="3"/>
        <v>325</v>
      </c>
      <c r="Y6" s="35">
        <f>IF(Y7="",NA(),Y7)</f>
        <v>95.91</v>
      </c>
      <c r="Z6" s="35">
        <f t="shared" ref="Z6:AH6" si="4">IF(Z7="",NA(),Z7)</f>
        <v>96.42</v>
      </c>
      <c r="AA6" s="35">
        <f t="shared" si="4"/>
        <v>103.41</v>
      </c>
      <c r="AB6" s="35">
        <f t="shared" si="4"/>
        <v>105.69</v>
      </c>
      <c r="AC6" s="35">
        <f t="shared" si="4"/>
        <v>105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72.11</v>
      </c>
      <c r="BG6" s="35">
        <f t="shared" ref="BG6:BO6" si="7">IF(BG7="",NA(),BG7)</f>
        <v>53.63</v>
      </c>
      <c r="BH6" s="35">
        <f t="shared" si="7"/>
        <v>30.47</v>
      </c>
      <c r="BI6" s="35">
        <f t="shared" si="7"/>
        <v>55.94</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54.95</v>
      </c>
      <c r="BR6" s="35">
        <f t="shared" ref="BR6:BZ6" si="8">IF(BR7="",NA(),BR7)</f>
        <v>52.47</v>
      </c>
      <c r="BS6" s="35">
        <f t="shared" si="8"/>
        <v>55.05</v>
      </c>
      <c r="BT6" s="35">
        <f t="shared" si="8"/>
        <v>61.1</v>
      </c>
      <c r="BU6" s="35">
        <f t="shared" si="8"/>
        <v>70.16</v>
      </c>
      <c r="BV6" s="35">
        <f t="shared" si="8"/>
        <v>53.48</v>
      </c>
      <c r="BW6" s="35">
        <f t="shared" si="8"/>
        <v>53.76</v>
      </c>
      <c r="BX6" s="35">
        <f t="shared" si="8"/>
        <v>52.27</v>
      </c>
      <c r="BY6" s="35">
        <f t="shared" si="8"/>
        <v>52.55</v>
      </c>
      <c r="BZ6" s="35">
        <f t="shared" si="8"/>
        <v>52.23</v>
      </c>
      <c r="CA6" s="34" t="str">
        <f>IF(CA7="","",IF(CA7="-","【-】","【"&amp;SUBSTITUTE(TEXT(CA7,"#,##0.00"),"-","△")&amp;"】"))</f>
        <v>【52.12】</v>
      </c>
      <c r="CB6" s="35">
        <f>IF(CB7="",NA(),CB7)</f>
        <v>532.29999999999995</v>
      </c>
      <c r="CC6" s="35">
        <f t="shared" ref="CC6:CK6" si="9">IF(CC7="",NA(),CC7)</f>
        <v>562.21</v>
      </c>
      <c r="CD6" s="35">
        <f t="shared" si="9"/>
        <v>550.67999999999995</v>
      </c>
      <c r="CE6" s="35">
        <f t="shared" si="9"/>
        <v>497.36</v>
      </c>
      <c r="CF6" s="35">
        <f t="shared" si="9"/>
        <v>429.71</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85.71</v>
      </c>
      <c r="CN6" s="35">
        <f t="shared" ref="CN6:CV6" si="10">IF(CN7="",NA(),CN7)</f>
        <v>85.71</v>
      </c>
      <c r="CO6" s="35">
        <f t="shared" si="10"/>
        <v>85.71</v>
      </c>
      <c r="CP6" s="35">
        <f t="shared" si="10"/>
        <v>85.71</v>
      </c>
      <c r="CQ6" s="35">
        <f t="shared" si="10"/>
        <v>85.71</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303445</v>
      </c>
      <c r="D7" s="37">
        <v>47</v>
      </c>
      <c r="E7" s="37">
        <v>18</v>
      </c>
      <c r="F7" s="37">
        <v>1</v>
      </c>
      <c r="G7" s="37">
        <v>0</v>
      </c>
      <c r="H7" s="37" t="s">
        <v>96</v>
      </c>
      <c r="I7" s="37" t="s">
        <v>97</v>
      </c>
      <c r="J7" s="37" t="s">
        <v>98</v>
      </c>
      <c r="K7" s="37" t="s">
        <v>99</v>
      </c>
      <c r="L7" s="37" t="s">
        <v>100</v>
      </c>
      <c r="M7" s="37" t="s">
        <v>101</v>
      </c>
      <c r="N7" s="38" t="s">
        <v>102</v>
      </c>
      <c r="O7" s="38" t="s">
        <v>103</v>
      </c>
      <c r="P7" s="38">
        <v>3.84</v>
      </c>
      <c r="Q7" s="38">
        <v>100</v>
      </c>
      <c r="R7" s="38">
        <v>4200</v>
      </c>
      <c r="S7" s="38">
        <v>3073</v>
      </c>
      <c r="T7" s="38">
        <v>137.03</v>
      </c>
      <c r="U7" s="38">
        <v>22.43</v>
      </c>
      <c r="V7" s="38">
        <v>117</v>
      </c>
      <c r="W7" s="38">
        <v>0.36</v>
      </c>
      <c r="X7" s="38">
        <v>325</v>
      </c>
      <c r="Y7" s="38">
        <v>95.91</v>
      </c>
      <c r="Z7" s="38">
        <v>96.42</v>
      </c>
      <c r="AA7" s="38">
        <v>103.41</v>
      </c>
      <c r="AB7" s="38">
        <v>105.69</v>
      </c>
      <c r="AC7" s="38">
        <v>105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72.11</v>
      </c>
      <c r="BG7" s="38">
        <v>53.63</v>
      </c>
      <c r="BH7" s="38">
        <v>30.47</v>
      </c>
      <c r="BI7" s="38">
        <v>55.94</v>
      </c>
      <c r="BJ7" s="38">
        <v>0</v>
      </c>
      <c r="BK7" s="38">
        <v>701.33</v>
      </c>
      <c r="BL7" s="38">
        <v>663.76</v>
      </c>
      <c r="BM7" s="38">
        <v>566.35</v>
      </c>
      <c r="BN7" s="38">
        <v>888.8</v>
      </c>
      <c r="BO7" s="38">
        <v>855.65</v>
      </c>
      <c r="BP7" s="38">
        <v>860.68</v>
      </c>
      <c r="BQ7" s="38">
        <v>54.95</v>
      </c>
      <c r="BR7" s="38">
        <v>52.47</v>
      </c>
      <c r="BS7" s="38">
        <v>55.05</v>
      </c>
      <c r="BT7" s="38">
        <v>61.1</v>
      </c>
      <c r="BU7" s="38">
        <v>70.16</v>
      </c>
      <c r="BV7" s="38">
        <v>53.48</v>
      </c>
      <c r="BW7" s="38">
        <v>53.76</v>
      </c>
      <c r="BX7" s="38">
        <v>52.27</v>
      </c>
      <c r="BY7" s="38">
        <v>52.55</v>
      </c>
      <c r="BZ7" s="38">
        <v>52.23</v>
      </c>
      <c r="CA7" s="38">
        <v>52.12</v>
      </c>
      <c r="CB7" s="38">
        <v>532.29999999999995</v>
      </c>
      <c r="CC7" s="38">
        <v>562.21</v>
      </c>
      <c r="CD7" s="38">
        <v>550.67999999999995</v>
      </c>
      <c r="CE7" s="38">
        <v>497.36</v>
      </c>
      <c r="CF7" s="38">
        <v>429.71</v>
      </c>
      <c r="CG7" s="38">
        <v>277.29000000000002</v>
      </c>
      <c r="CH7" s="38">
        <v>275.25</v>
      </c>
      <c r="CI7" s="38">
        <v>291.01</v>
      </c>
      <c r="CJ7" s="38">
        <v>292.45</v>
      </c>
      <c r="CK7" s="38">
        <v>294.05</v>
      </c>
      <c r="CL7" s="38">
        <v>299.14</v>
      </c>
      <c r="CM7" s="38">
        <v>85.71</v>
      </c>
      <c r="CN7" s="38">
        <v>85.71</v>
      </c>
      <c r="CO7" s="38">
        <v>85.71</v>
      </c>
      <c r="CP7" s="38">
        <v>85.71</v>
      </c>
      <c r="CQ7" s="38">
        <v>85.71</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2020-01-23T00:26:01Z</cp:lastPrinted>
  <dcterms:created xsi:type="dcterms:W3CDTF">2019-12-05T05:32:01Z</dcterms:created>
  <dcterms:modified xsi:type="dcterms:W3CDTF">2020-01-30T05:42:01Z</dcterms:modified>
  <cp:category/>
</cp:coreProperties>
</file>