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LANDISK-PUBLIC\Koeikigyo-A\10.ぎょうせい\コ.高野町\01.アドバイザリ\R01年度\50.経営分析表\"/>
    </mc:Choice>
  </mc:AlternateContent>
  <xr:revisionPtr revIDLastSave="0" documentId="13_ncr:1_{1E4CE40E-8CCE-4608-9112-BA1C60F6CBDC}" xr6:coauthVersionLast="45" xr6:coauthVersionMax="45" xr10:uidLastSave="{00000000-0000-0000-0000-000000000000}"/>
  <workbookProtection workbookAlgorithmName="SHA-512" workbookHashValue="OrXVQpW+Crz/+RuqUURHpVorgxeul0vBReEVF81CPtrBeBD4mOI741pkeFx1z2bk4mhJ9GgumZjSqt5m/1al6g==" workbookSaltValue="xTdXzM5rJ3qe87GJdKxYd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W10" i="4" s="1"/>
  <c r="P6" i="5"/>
  <c r="O6" i="5"/>
  <c r="N6" i="5"/>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BB8" i="4"/>
  <c r="AT8" i="4"/>
  <c r="AL8" i="4"/>
  <c r="P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<sst xmlns="http://schemas.openxmlformats.org/spreadsheetml/2006/main" count="239" uniqueCount="114">
  <si>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</si>
  <si>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</si>
  <si>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</si>
  <si>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</si>
  <si>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</si>
  <si>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</si>
  <si>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</si>
  <si>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</si>
  <si>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</si>
  <si>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</si>
  <si>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</si>
  <si>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</si>
  <si>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</si>
  <si>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</si>
  <si>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</si>
  <si>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</si>
  <si>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</si>
  <si>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</si>
  <si>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</si>
  <si>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</si>
  <si>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</si>
  <si>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</si>
  <si>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</si>
  <si>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</si>
  <si>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</si>
  <si>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</si>
  <si>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</si>
  <si>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</si>
  <si>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</si>
  <si>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</si>
  <si>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</si>
  <si>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</si>
  <si>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</si>
  <si>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</si>
  <si>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</si>
  <si>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</si>
  <si>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</si>
  <si>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</si>
  <si>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</si>
  <si>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</si>
  <si>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</si>
  <si>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</si>
  <si>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</si>
  <si>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</si>
  <si>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</si>
  <si>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</si>
  <si>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</si>
  <si>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</si>
  <si>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</si>
  <si>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</si>
  <si>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</si>
  <si>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</si>
  <si>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</si>
  <si>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</si>
  <si>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</si>
  <si>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</si>
  <si>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</si>
  <si>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</si>
  <si>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</si>
  <si>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</si>
  <si>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</si>
  <si>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</si>
  <si>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</si>
  <si>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</si>
  <si>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</si>
  <si>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</si>
  <si>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</si>
  <si>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</si>
  <si>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</si>
  <si>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</si>
  <si>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</si>
  <si>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</si>
  <si>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</si>
  <si>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</si>
  <si>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</si>
  <si>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</si>
  <si>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</si>
  <si>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</si>
  <si>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</si>
  <si>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</si>
  <si>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</si>
  <si>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</si>
  <si>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</si>
  <si>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</si>
  <si>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</si>
  <si>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</si>
  <si>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</si>
  <si>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</si>
  <si>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</si>
  <si>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</si>
  <si>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</si>
  <si>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</si>
  <si>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</si>
  <si>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</si>
  <si>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</si>
  <si>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</si>
  <si>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</si>
  <si>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</si>
  <si>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</si>
  <si>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</si>
  <si>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</si>
  <si>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</si>
  <si>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</si>
  <si>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</si>
  <si>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</si>
  <si>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</si>
  <si>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</si>
  <si>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</si>
  <si>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</si>
  <si>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</si>
  <si>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</si>
  <si>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特定地域生活排水処理事業は、各家庭に設置した浄化槽で汚水処理を行い川や水路に排水しているため、処理場や管渠を有しない事業である。
機器の点検や修繕、水質検査等の管理方法について、計画的に対応策の検討を行う。</t>
    <rPh sb="0" eb="2">
      <t>トクテイ</t>
    </rPh>
    <rPh sb="2" eb="4">
      <t>チイキ</t>
    </rPh>
    <rPh sb="4" eb="6">
      <t>セイカツ</t>
    </rPh>
    <rPh sb="6" eb="8">
      <t>ハイスイ</t>
    </rPh>
    <rPh sb="8" eb="10">
      <t>ショリ</t>
    </rPh>
    <rPh sb="10" eb="12">
      <t>ジギョウ</t>
    </rPh>
    <rPh sb="14" eb="17">
      <t>カクカテイ</t>
    </rPh>
    <rPh sb="18" eb="20">
      <t>セッチ</t>
    </rPh>
    <rPh sb="22" eb="25">
      <t>ジョウカソウ</t>
    </rPh>
    <rPh sb="26" eb="28">
      <t>オスイ</t>
    </rPh>
    <rPh sb="28" eb="30">
      <t>ショリ</t>
    </rPh>
    <rPh sb="31" eb="32">
      <t>オコナ</t>
    </rPh>
    <rPh sb="33" eb="34">
      <t>カワ</t>
    </rPh>
    <rPh sb="35" eb="37">
      <t>スイロ</t>
    </rPh>
    <rPh sb="38" eb="40">
      <t>ハイスイ</t>
    </rPh>
    <rPh sb="47" eb="50">
      <t>ショリジョウ</t>
    </rPh>
    <rPh sb="51" eb="53">
      <t>カンキョ</t>
    </rPh>
    <rPh sb="54" eb="55">
      <t>ユウ</t>
    </rPh>
    <rPh sb="58" eb="60">
      <t>ジギョウ</t>
    </rPh>
    <rPh sb="65" eb="67">
      <t>キキ</t>
    </rPh>
    <rPh sb="68" eb="70">
      <t>テンケン</t>
    </rPh>
    <rPh sb="71" eb="73">
      <t>シュウゼン</t>
    </rPh>
    <rPh sb="74" eb="76">
      <t>スイシツ</t>
    </rPh>
    <rPh sb="76" eb="78">
      <t>ケンサ</t>
    </rPh>
    <rPh sb="78" eb="79">
      <t>トウ</t>
    </rPh>
    <rPh sb="80" eb="82">
      <t>カンリ</t>
    </rPh>
    <rPh sb="82" eb="84">
      <t>ホウホウ</t>
    </rPh>
    <rPh sb="89" eb="92">
      <t>ケイカクテキ</t>
    </rPh>
    <rPh sb="93" eb="95">
      <t>タイオウ</t>
    </rPh>
    <rPh sb="95" eb="96">
      <t>サク</t>
    </rPh>
    <rPh sb="97" eb="99">
      <t>ケントウ</t>
    </rPh>
    <rPh sb="100" eb="101">
      <t>オコナ</t>
    </rPh>
    <phoneticPr fontId="4"/>
  </si>
  <si>
    <t>高野町では、公共下水道・特定環境保全公共下水道・農業集落排水・個別排水処理・生活排水処理と下水道事業を展開しており、下水道普及に努めている。この結果、類似団体平均を大きく上回る水洗化率を達成している。このうち、生活排水処理は大規模な集合処理が適さない地区の汚水処理を行っている。
収益性は安定しているものの、一般会計からの繰入は必要であり、過疎化の進展と人口減少により、今後もこの状態は継続すると考えられる。引き続き原価削減に努めるとともに、使用料の見直しについても検討する必要がある。</t>
    <rPh sb="140" eb="143">
      <t>シュウエキセイ</t>
    </rPh>
    <rPh sb="144" eb="146">
      <t>アンテイ</t>
    </rPh>
    <rPh sb="154" eb="156">
      <t>イッパン</t>
    </rPh>
    <rPh sb="156" eb="158">
      <t>カイケイ</t>
    </rPh>
    <rPh sb="161" eb="163">
      <t>クリイレ</t>
    </rPh>
    <rPh sb="164" eb="166">
      <t>ヒツヨウ</t>
    </rPh>
    <rPh sb="170" eb="173">
      <t>カソカ</t>
    </rPh>
    <rPh sb="174" eb="176">
      <t>シンテン</t>
    </rPh>
    <rPh sb="177" eb="179">
      <t>ジンコウ</t>
    </rPh>
    <rPh sb="179" eb="181">
      <t>ゲンショウ</t>
    </rPh>
    <rPh sb="185" eb="187">
      <t>コンゴ</t>
    </rPh>
    <rPh sb="190" eb="192">
      <t>ジョウタイ</t>
    </rPh>
    <rPh sb="193" eb="195">
      <t>ケイゾク</t>
    </rPh>
    <rPh sb="198" eb="199">
      <t>カンガ</t>
    </rPh>
    <rPh sb="204" eb="205">
      <t>ヒ</t>
    </rPh>
    <rPh sb="206" eb="207">
      <t>ツヅ</t>
    </rPh>
    <rPh sb="208" eb="210">
      <t>ゲンカ</t>
    </rPh>
    <rPh sb="210" eb="212">
      <t>サクゲン</t>
    </rPh>
    <rPh sb="213" eb="214">
      <t>ツト</t>
    </rPh>
    <rPh sb="221" eb="223">
      <t>シヨウ</t>
    </rPh>
    <rPh sb="223" eb="224">
      <t>リョウ</t>
    </rPh>
    <rPh sb="225" eb="227">
      <t>ミナオ</t>
    </rPh>
    <rPh sb="233" eb="235">
      <t>ケントウ</t>
    </rPh>
    <rPh sb="237" eb="239">
      <t>ヒツヨウ</t>
    </rPh>
    <phoneticPr fontId="4"/>
  </si>
  <si>
    <t xml:space="preserve">昨年度に引き続き一般会計からの繰入金が減少したが、機器交換等の維持管理を職員で行うなど経費削減に努めた結果、①収益的収支比率と⑤経費回収率が改善した。⑥汚水処理原価は、類似団体平均を上回っているものの減少傾向にあり、収益性は安定しているが、繰入金への依存度は高いため、財源構成を見直す必要がある。
起債の発行は行っておらず、一般会計が償還に要する資金の全額を負担していることから、④企業債残高対事業規模比率は0％を維持しており、財政状態は健全である。
⑦施設利用率は、類似団体平均を大きく上回る高い水準を維持している。
⑧水洗化率は100％を維持しており、今後の大幅な収益力向上は見込めないが、引き続き経費削減に取り組むとともに、使用料の見直しについても検討していく必要がある。
</t>
    <rPh sb="0" eb="3">
      <t>サクネンド</t>
    </rPh>
    <rPh sb="4" eb="5">
      <t>ヒ</t>
    </rPh>
    <rPh sb="6" eb="7">
      <t>ツヅ</t>
    </rPh>
    <rPh sb="8" eb="10">
      <t>イッパンカ</t>
    </rPh>
    <rPh sb="10" eb="12">
      <t>イケイ</t>
    </rPh>
    <rPh sb="15" eb="17">
      <t>クリイレ</t>
    </rPh>
    <rPh sb="70" eb="72">
      <t>カイゼン</t>
    </rPh>
    <rPh sb="108" eb="111">
      <t>シュウエキセイ</t>
    </rPh>
    <rPh sb="112" eb="114">
      <t>アンテイ</t>
    </rPh>
    <rPh sb="120" eb="122">
      <t>クリイレ</t>
    </rPh>
    <rPh sb="122" eb="123">
      <t>キン</t>
    </rPh>
    <rPh sb="125" eb="128">
      <t>イゾンド</t>
    </rPh>
    <rPh sb="129" eb="130">
      <t>タカ</t>
    </rPh>
    <rPh sb="134" eb="136">
      <t>ザイゲン</t>
    </rPh>
    <rPh sb="136" eb="138">
      <t>コウセイ</t>
    </rPh>
    <rPh sb="139" eb="141">
      <t>ミナオ</t>
    </rPh>
    <rPh sb="142" eb="144">
      <t>ヒツヨウ</t>
    </rPh>
    <rPh sb="162" eb="164">
      <t>イッパン</t>
    </rPh>
    <rPh sb="164" eb="166">
      <t>カイケイ</t>
    </rPh>
    <rPh sb="167" eb="169">
      <t>ショウカン</t>
    </rPh>
    <rPh sb="170" eb="171">
      <t>ヨウ</t>
    </rPh>
    <rPh sb="173" eb="175">
      <t>シキン</t>
    </rPh>
    <rPh sb="176" eb="178">
      <t>ゼンガク</t>
    </rPh>
    <rPh sb="179" eb="181">
      <t>フタン</t>
    </rPh>
    <rPh sb="214" eb="216">
      <t>ザイセイ</t>
    </rPh>
    <rPh sb="216" eb="218">
      <t>ジョウタイ</t>
    </rPh>
    <rPh sb="219" eb="221">
      <t>ケンゼン</t>
    </rPh>
    <rPh sb="227" eb="232">
      <t>シセツリヨウリツ</t>
    </rPh>
    <rPh sb="234" eb="240">
      <t>ルイジダンタイヘイキン</t>
    </rPh>
    <rPh sb="241" eb="242">
      <t>オオ</t>
    </rPh>
    <rPh sb="244" eb="246">
      <t>ウワマワ</t>
    </rPh>
    <rPh sb="247" eb="248">
      <t>タカ</t>
    </rPh>
    <rPh sb="249" eb="251">
      <t>スイジュン</t>
    </rPh>
    <rPh sb="252" eb="254">
      <t>イジ</t>
    </rPh>
    <rPh sb="261" eb="265">
      <t>スイセンカリツ</t>
    </rPh>
    <rPh sb="271" eb="273">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</si>
</sst>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070-4571-9B18-49583D20937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070-4571-9B18-49583D20937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96.15</c:v>
                </c:pt>
                <c:pt idx="1">
                  <c:v>96.15</c:v>
                </c:pt>
                <c:pt idx="2">
                  <c:v>96.15</c:v>
                </c:pt>
                <c:pt idx="3">
                  <c:v>96.15</c:v>
                </c:pt>
                <c:pt idx="4">
                  <c:v>96.15</c:v>
                </c:pt>
              </c:numCache>
            </c:numRef>
          </c:val>
          <c:extLst>
            <c:ext xmlns:c16="http://schemas.microsoft.com/office/drawing/2014/chart" uri="{C3380CC4-5D6E-409C-BE32-E72D297353CC}">
              <c16:uniqueId val="{00000000-24CF-40F8-AEB1-7DAD77B606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c:ext xmlns:c16="http://schemas.microsoft.com/office/drawing/2014/chart" uri="{C3380CC4-5D6E-409C-BE32-E72D297353CC}">
              <c16:uniqueId val="{00000001-24CF-40F8-AEB1-7DAD77B606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31D-43E0-BE3A-454D8362C7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c:ext xmlns:c16="http://schemas.microsoft.com/office/drawing/2014/chart" uri="{C3380CC4-5D6E-409C-BE32-E72D297353CC}">
              <c16:uniqueId val="{00000001-B31D-43E0-BE3A-454D8362C7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98.93</c:v>
                </c:pt>
                <c:pt idx="1">
                  <c:v>101.25</c:v>
                </c:pt>
                <c:pt idx="2">
                  <c:v>101.45</c:v>
                </c:pt>
                <c:pt idx="3">
                  <c:v>96.67</c:v>
                </c:pt>
                <c:pt idx="4">
                  <c:v>102.1</c:v>
                </c:pt>
              </c:numCache>
            </c:numRef>
          </c:val>
          <c:extLst>
            <c:ext xmlns:c16="http://schemas.microsoft.com/office/drawing/2014/chart" uri="{C3380CC4-5D6E-409C-BE32-E72D297353CC}">
              <c16:uniqueId val="{00000000-41F4-4FD3-9E4A-BE26BAB02B2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F4-4FD3-9E4A-BE26BAB02B2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A6-40A2-A101-C1F6758ED0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A6-40A2-A101-C1F6758ED0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2C-4497-AB99-5EB6B330DE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2C-4497-AB99-5EB6B330DE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B1-47C8-BC80-2CFC7CFEE3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B1-47C8-BC80-2CFC7CFEE3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6B-42FE-A113-EF3B241BD31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6B-42FE-A113-EF3B241BD31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117.73</c:v>
                </c:pt>
                <c:pt idx="1">
                  <c:v>90.71</c:v>
                </c:pt>
                <c:pt idx="2">
                  <c:v>55.7</c:v>
                </c:pt>
                <c:pt idx="3" formatCode="#,##0.00;&quot;△&quot;#,##0.00">
                  <c:v>0</c:v>
                </c:pt>
                <c:pt idx="4" formatCode="#,##0.00;&quot;△&quot;#,##0.00">
                  <c:v>0</c:v>
                </c:pt>
              </c:numCache>
            </c:numRef>
          </c:val>
          <c:extLst>
            <c:ext xmlns:c16="http://schemas.microsoft.com/office/drawing/2014/chart" uri="{C3380CC4-5D6E-409C-BE32-E72D297353CC}">
              <c16:uniqueId val="{00000000-FC60-4304-A71F-0594E04F39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c:ext xmlns:c16="http://schemas.microsoft.com/office/drawing/2014/chart" uri="{C3380CC4-5D6E-409C-BE32-E72D297353CC}">
              <c16:uniqueId val="{00000001-FC60-4304-A71F-0594E04F39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66.989999999999995</c:v>
                </c:pt>
                <c:pt idx="1">
                  <c:v>66.41</c:v>
                </c:pt>
                <c:pt idx="2">
                  <c:v>64.06</c:v>
                </c:pt>
                <c:pt idx="3">
                  <c:v>68.040000000000006</c:v>
                </c:pt>
                <c:pt idx="4">
                  <c:v>76.56</c:v>
                </c:pt>
              </c:numCache>
            </c:numRef>
          </c:val>
          <c:extLst>
            <c:ext xmlns:c16="http://schemas.microsoft.com/office/drawing/2014/chart" uri="{C3380CC4-5D6E-409C-BE32-E72D297353CC}">
              <c16:uniqueId val="{00000000-8970-403E-B596-849EA0E1A38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c:ext xmlns:c16="http://schemas.microsoft.com/office/drawing/2014/chart" uri="{C3380CC4-5D6E-409C-BE32-E72D297353CC}">
              <c16:uniqueId val="{00000001-8970-403E-B596-849EA0E1A38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401.48</c:v>
                </c:pt>
                <c:pt idx="1">
                  <c:v>399.67</c:v>
                </c:pt>
                <c:pt idx="2">
                  <c:v>401.1</c:v>
                </c:pt>
                <c:pt idx="3">
                  <c:v>373.75</c:v>
                </c:pt>
                <c:pt idx="4">
                  <c:v>329.15</c:v>
                </c:pt>
              </c:numCache>
            </c:numRef>
          </c:val>
          <c:extLst>
            <c:ext xmlns:c16="http://schemas.microsoft.com/office/drawing/2014/chart" uri="{C3380CC4-5D6E-409C-BE32-E72D297353CC}">
              <c16:uniqueId val="{00000000-D1F4-4C58-9464-539B0336E45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c:ext xmlns:c16="http://schemas.microsoft.com/office/drawing/2014/chart" uri="{C3380CC4-5D6E-409C-BE32-E72D297353CC}">
              <c16:uniqueId val="{00000001-D1F4-4C58-9464-539B0336E45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3"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高野町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8">
        <f>データ!S6</f>
        <v>3073</v>
      </c>
      <c r="AM8" s="68"/>
      <c r="AN8" s="68"/>
      <c r="AO8" s="68"/>
      <c r="AP8" s="68"/>
      <c r="AQ8" s="68"/>
      <c r="AR8" s="68"/>
      <c r="AS8" s="68"/>
      <c r="AT8" s="67">
        <f>データ!T6</f>
        <v>137.03</v>
      </c>
      <c r="AU8" s="67"/>
      <c r="AV8" s="67"/>
      <c r="AW8" s="67"/>
      <c r="AX8" s="67"/>
      <c r="AY8" s="67"/>
      <c r="AZ8" s="67"/>
      <c r="BA8" s="67"/>
      <c r="BB8" s="67">
        <f>データ!U6</f>
        <v>22.43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4.8899999999999997</v>
      </c>
      <c r="Q10" s="67"/>
      <c r="R10" s="67"/>
      <c r="S10" s="67"/>
      <c r="T10" s="67"/>
      <c r="U10" s="67"/>
      <c r="V10" s="67"/>
      <c r="W10" s="67">
        <f>データ!Q6</f>
        <v>100</v>
      </c>
      <c r="X10" s="67"/>
      <c r="Y10" s="67"/>
      <c r="Z10" s="67"/>
      <c r="AA10" s="67"/>
      <c r="AB10" s="67"/>
      <c r="AC10" s="67"/>
      <c r="AD10" s="68">
        <f>データ!R6</f>
        <v>4200</v>
      </c>
      <c r="AE10" s="68"/>
      <c r="AF10" s="68"/>
      <c r="AG10" s="68"/>
      <c r="AH10" s="68"/>
      <c r="AI10" s="68"/>
      <c r="AJ10" s="68"/>
      <c r="AK10" s="2"/>
      <c r="AL10" s="68">
        <f>データ!V6</f>
        <v>149</v>
      </c>
      <c r="AM10" s="68"/>
      <c r="AN10" s="68"/>
      <c r="AO10" s="68"/>
      <c r="AP10" s="68"/>
      <c r="AQ10" s="68"/>
      <c r="AR10" s="68"/>
      <c r="AS10" s="68"/>
      <c r="AT10" s="67">
        <f>データ!W6</f>
        <v>0.26</v>
      </c>
      <c r="AU10" s="67"/>
      <c r="AV10" s="67"/>
      <c r="AW10" s="67"/>
      <c r="AX10" s="67"/>
      <c r="AY10" s="67"/>
      <c r="AZ10" s="67"/>
      <c r="BA10" s="67"/>
      <c r="BB10" s="67">
        <f>データ!X6</f>
        <v>573.08000000000004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【325.02】</v>
      </c>
      <c r="I86" s="26" t="str">
        <f>データ!CA6</f>
        <v>【60.61】</v>
      </c>
      <c r="J86" s="26" t="str">
        <f>データ!CL6</f>
        <v>【270.94】</v>
      </c>
      <c r="K86" s="26" t="str">
        <f>データ!CW6</f>
        <v>【57.80】</v>
      </c>
      <c r="L86" s="26" t="str">
        <f>データ!DH6</f>
        <v>【78.90】</v>
      </c>
      <c r="M86" s="26" t="s">
        <v>44</v>
      </c>
      <c r="N86" s="26" t="s">
        <v>45</v>
      </c>
      <c r="O86" s="26" t="str">
        <f>データ!EO6</f>
        <v>【-】</v>
      </c>
    </row>
  </sheetData>
  <sheetProtection algorithmName="SHA-512" hashValue="Anox7MU6CL7weNxLuclmghdGKSIe4WmIbjqOwope9xUCjjDVIORHTtKEHBTjir5dtm9Wl0F8hTGHzB5UDzFUig==" saltValue="ZQCQsFlABTUoAO84yW1a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303445</v>
      </c>
      <c r="D6" s="33">
        <f t="shared" si="3"/>
        <v>47</v>
      </c>
      <c r="E6" s="33">
        <f t="shared" si="3"/>
        <v>18</v>
      </c>
      <c r="F6" s="33">
        <f t="shared" si="3"/>
        <v>0</v>
      </c>
      <c r="G6" s="33">
        <f t="shared" si="3"/>
        <v>0</v>
      </c>
      <c r="H6" s="33" t="str">
        <f t="shared" si="3"/>
        <v>和歌山県　高野町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4.8899999999999997</v>
      </c>
      <c r="Q6" s="34">
        <f t="shared" si="3"/>
        <v>100</v>
      </c>
      <c r="R6" s="34">
        <f t="shared" si="3"/>
        <v>4200</v>
      </c>
      <c r="S6" s="34">
        <f t="shared" si="3"/>
        <v>3073</v>
      </c>
      <c r="T6" s="34">
        <f t="shared" si="3"/>
        <v>137.03</v>
      </c>
      <c r="U6" s="34">
        <f t="shared" si="3"/>
        <v>22.43</v>
      </c>
      <c r="V6" s="34">
        <f t="shared" si="3"/>
        <v>149</v>
      </c>
      <c r="W6" s="34">
        <f t="shared" si="3"/>
        <v>0.26</v>
      </c>
      <c r="X6" s="34">
        <f t="shared" si="3"/>
        <v>573.08000000000004</v>
      </c>
      <c r="Y6" s="35">
        <f>IF(Y7="",NA(),Y7)</f>
        <v>98.93</v>
      </c>
      <c r="Z6" s="35">
        <f t="shared" ref="Z6:AH6" si="4">IF(Z7="",NA(),Z7)</f>
        <v>101.25</v>
      </c>
      <c r="AA6" s="35">
        <f t="shared" si="4"/>
        <v>101.45</v>
      </c>
      <c r="AB6" s="35">
        <f t="shared" si="4"/>
        <v>96.67</v>
      </c>
      <c r="AC6" s="35">
        <f t="shared" si="4"/>
        <v>102.1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117.73</v>
      </c>
      <c r="BG6" s="35">
        <f t="shared" ref="BG6:BO6" si="7">IF(BG7="",NA(),BG7)</f>
        <v>90.71</v>
      </c>
      <c r="BH6" s="35">
        <f t="shared" si="7"/>
        <v>55.7</v>
      </c>
      <c r="BI6" s="34">
        <f t="shared" si="7"/>
        <v>0</v>
      </c>
      <c r="BJ6" s="34">
        <f t="shared" si="7"/>
        <v>0</v>
      </c>
      <c r="BK6" s="35">
        <f t="shared" si="7"/>
        <v>416.91</v>
      </c>
      <c r="BL6" s="35">
        <f t="shared" si="7"/>
        <v>392.19</v>
      </c>
      <c r="BM6" s="35">
        <f t="shared" si="7"/>
        <v>413.5</v>
      </c>
      <c r="BN6" s="35">
        <f t="shared" si="7"/>
        <v>407.42</v>
      </c>
      <c r="BO6" s="35">
        <f t="shared" si="7"/>
        <v>296.89</v>
      </c>
      <c r="BP6" s="34" t="str">
        <f>IF(BP7="","",IF(BP7="-","【-】","【"&amp;SUBSTITUTE(TEXT(BP7,"#,##0.00"),"-","△")&amp;"】"))</f>
        <v>【325.02】</v>
      </c>
      <c r="BQ6" s="35">
        <f>IF(BQ7="",NA(),BQ7)</f>
        <v>66.989999999999995</v>
      </c>
      <c r="BR6" s="35">
        <f t="shared" ref="BR6:BZ6" si="8">IF(BR7="",NA(),BR7)</f>
        <v>66.41</v>
      </c>
      <c r="BS6" s="35">
        <f t="shared" si="8"/>
        <v>64.06</v>
      </c>
      <c r="BT6" s="35">
        <f t="shared" si="8"/>
        <v>68.040000000000006</v>
      </c>
      <c r="BU6" s="35">
        <f t="shared" si="8"/>
        <v>76.56</v>
      </c>
      <c r="BV6" s="35">
        <f t="shared" si="8"/>
        <v>57.93</v>
      </c>
      <c r="BW6" s="35">
        <f t="shared" si="8"/>
        <v>57.03</v>
      </c>
      <c r="BX6" s="35">
        <f t="shared" si="8"/>
        <v>55.84</v>
      </c>
      <c r="BY6" s="35">
        <f t="shared" si="8"/>
        <v>57.08</v>
      </c>
      <c r="BZ6" s="35">
        <f t="shared" si="8"/>
        <v>63.06</v>
      </c>
      <c r="CA6" s="34" t="str">
        <f>IF(CA7="","",IF(CA7="-","【-】","【"&amp;SUBSTITUTE(TEXT(CA7,"#,##0.00"),"-","△")&amp;"】"))</f>
        <v>【60.61】</v>
      </c>
      <c r="CB6" s="35">
        <f>IF(CB7="",NA(),CB7)</f>
        <v>401.48</v>
      </c>
      <c r="CC6" s="35">
        <f t="shared" ref="CC6:CK6" si="9">IF(CC7="",NA(),CC7)</f>
        <v>399.67</v>
      </c>
      <c r="CD6" s="35">
        <f t="shared" si="9"/>
        <v>401.1</v>
      </c>
      <c r="CE6" s="35">
        <f t="shared" si="9"/>
        <v>373.75</v>
      </c>
      <c r="CF6" s="35">
        <f t="shared" si="9"/>
        <v>329.15</v>
      </c>
      <c r="CG6" s="35">
        <f t="shared" si="9"/>
        <v>276.93</v>
      </c>
      <c r="CH6" s="35">
        <f t="shared" si="9"/>
        <v>283.73</v>
      </c>
      <c r="CI6" s="35">
        <f t="shared" si="9"/>
        <v>287.57</v>
      </c>
      <c r="CJ6" s="35">
        <f t="shared" si="9"/>
        <v>286.86</v>
      </c>
      <c r="CK6" s="35">
        <f t="shared" si="9"/>
        <v>264.77</v>
      </c>
      <c r="CL6" s="34" t="str">
        <f>IF(CL7="","",IF(CL7="-","【-】","【"&amp;SUBSTITUTE(TEXT(CL7,"#,##0.00"),"-","△")&amp;"】"))</f>
        <v>【270.94】</v>
      </c>
      <c r="CM6" s="35">
        <f>IF(CM7="",NA(),CM7)</f>
        <v>96.15</v>
      </c>
      <c r="CN6" s="35">
        <f t="shared" ref="CN6:CV6" si="10">IF(CN7="",NA(),CN7)</f>
        <v>96.15</v>
      </c>
      <c r="CO6" s="35">
        <f t="shared" si="10"/>
        <v>96.15</v>
      </c>
      <c r="CP6" s="35">
        <f t="shared" si="10"/>
        <v>96.15</v>
      </c>
      <c r="CQ6" s="35">
        <f t="shared" si="10"/>
        <v>96.15</v>
      </c>
      <c r="CR6" s="35">
        <f t="shared" si="10"/>
        <v>59.08</v>
      </c>
      <c r="CS6" s="35">
        <f t="shared" si="10"/>
        <v>58.25</v>
      </c>
      <c r="CT6" s="35">
        <f t="shared" si="10"/>
        <v>61.55</v>
      </c>
      <c r="CU6" s="35">
        <f t="shared" si="10"/>
        <v>57.22</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303445</v>
      </c>
      <c r="D7" s="37">
        <v>47</v>
      </c>
      <c r="E7" s="37">
        <v>18</v>
      </c>
      <c r="F7" s="37">
        <v>0</v>
      </c>
      <c r="G7" s="37">
        <v>0</v>
      </c>
      <c r="H7" s="37" t="s">
        <v>98</v>
      </c>
      <c r="I7" s="37" t="s">
        <v>99</v>
      </c>
      <c r="J7" s="37" t="s">
        <v>100</v>
      </c>
      <c r="K7" s="37" t="s">
        <v>101</v>
      </c>
      <c r="L7" s="37" t="s">
        <v>102</v>
      </c>
      <c r="M7" s="37" t="s">
        <v>103</v>
      </c>
      <c r="N7" s="38" t="s">
        <v>104</v>
      </c>
      <c r="O7" s="38" t="s">
        <v>105</v>
      </c>
      <c r="P7" s="38">
        <v>4.8899999999999997</v>
      </c>
      <c r="Q7" s="38">
        <v>100</v>
      </c>
      <c r="R7" s="38">
        <v>4200</v>
      </c>
      <c r="S7" s="38">
        <v>3073</v>
      </c>
      <c r="T7" s="38">
        <v>137.03</v>
      </c>
      <c r="U7" s="38">
        <v>22.43</v>
      </c>
      <c r="V7" s="38">
        <v>149</v>
      </c>
      <c r="W7" s="38">
        <v>0.26</v>
      </c>
      <c r="X7" s="38">
        <v>573.08000000000004</v>
      </c>
      <c r="Y7" s="38">
        <v>98.93</v>
      </c>
      <c r="Z7" s="38">
        <v>101.25</v>
      </c>
      <c r="AA7" s="38">
        <v>101.45</v>
      </c>
      <c r="AB7" s="38">
        <v>96.67</v>
      </c>
      <c r="AC7" s="38">
        <v>102.1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117.73</v>
      </c>
      <c r="BG7" s="38">
        <v>90.71</v>
      </c>
      <c r="BH7" s="38">
        <v>55.7</v>
      </c>
      <c r="BI7" s="38">
        <v>0</v>
      </c>
      <c r="BJ7" s="38">
        <v>0</v>
      </c>
      <c r="BK7" s="38">
        <v>416.91</v>
      </c>
      <c r="BL7" s="38">
        <v>392.19</v>
      </c>
      <c r="BM7" s="38">
        <v>413.5</v>
      </c>
      <c r="BN7" s="38">
        <v>407.42</v>
      </c>
      <c r="BO7" s="38">
        <v>296.89</v>
      </c>
      <c r="BP7" s="38">
        <v>325.02</v>
      </c>
      <c r="BQ7" s="38">
        <v>66.989999999999995</v>
      </c>
      <c r="BR7" s="38">
        <v>66.41</v>
      </c>
      <c r="BS7" s="38">
        <v>64.06</v>
      </c>
      <c r="BT7" s="38">
        <v>68.040000000000006</v>
      </c>
      <c r="BU7" s="38">
        <v>76.56</v>
      </c>
      <c r="BV7" s="38">
        <v>57.93</v>
      </c>
      <c r="BW7" s="38">
        <v>57.03</v>
      </c>
      <c r="BX7" s="38">
        <v>55.84</v>
      </c>
      <c r="BY7" s="38">
        <v>57.08</v>
      </c>
      <c r="BZ7" s="38">
        <v>63.06</v>
      </c>
      <c r="CA7" s="38">
        <v>60.61</v>
      </c>
      <c r="CB7" s="38">
        <v>401.48</v>
      </c>
      <c r="CC7" s="38">
        <v>399.67</v>
      </c>
      <c r="CD7" s="38">
        <v>401.1</v>
      </c>
      <c r="CE7" s="38">
        <v>373.75</v>
      </c>
      <c r="CF7" s="38">
        <v>329.15</v>
      </c>
      <c r="CG7" s="38">
        <v>276.93</v>
      </c>
      <c r="CH7" s="38">
        <v>283.73</v>
      </c>
      <c r="CI7" s="38">
        <v>287.57</v>
      </c>
      <c r="CJ7" s="38">
        <v>286.86</v>
      </c>
      <c r="CK7" s="38">
        <v>264.77</v>
      </c>
      <c r="CL7" s="38">
        <v>270.94</v>
      </c>
      <c r="CM7" s="38">
        <v>96.15</v>
      </c>
      <c r="CN7" s="38">
        <v>96.15</v>
      </c>
      <c r="CO7" s="38">
        <v>96.15</v>
      </c>
      <c r="CP7" s="38">
        <v>96.15</v>
      </c>
      <c r="CQ7" s="38">
        <v>96.15</v>
      </c>
      <c r="CR7" s="38">
        <v>59.08</v>
      </c>
      <c r="CS7" s="38">
        <v>58.25</v>
      </c>
      <c r="CT7" s="38">
        <v>61.55</v>
      </c>
      <c r="CU7" s="38">
        <v>57.22</v>
      </c>
      <c r="CV7" s="38">
        <v>59.94</v>
      </c>
      <c r="CW7" s="38">
        <v>57.8</v>
      </c>
      <c r="CX7" s="38">
        <v>100</v>
      </c>
      <c r="CY7" s="38">
        <v>100</v>
      </c>
      <c r="CZ7" s="38">
        <v>100</v>
      </c>
      <c r="DA7" s="38">
        <v>100</v>
      </c>
      <c r="DB7" s="38">
        <v>100</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2020-01-23T02:49:11Z</cp:lastPrinted>
  <dcterms:created xsi:type="dcterms:W3CDTF">2019-12-05T05:29:37Z</dcterms:created>
  <dcterms:modified xsi:type="dcterms:W3CDTF">2020-01-30T05:26:39Z</dcterms:modified>
  <cp:category/>
</cp:coreProperties>
</file>