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LANDISK-PUBLIC\Koeikigyo-A\10.ぎょうせい\コ.高野町\01.アドバイザリ\R01年度\50.経営分析表\"/>
    </mc:Choice>
  </mc:AlternateContent>
  <xr:revisionPtr revIDLastSave="0" documentId="13_ncr:1_{5470A60A-D37F-4AEC-AD60-E16B49A519C1}" xr6:coauthVersionLast="45" xr6:coauthVersionMax="45" xr10:uidLastSave="{00000000-0000-0000-0000-000000000000}"/>
  <workbookProtection workbookAlgorithmName="SHA-512" workbookHashValue="kUb1Ta+8l5O9KtpzGqOTj/djeAM1Rvt35hurh9gPzg4FgyKO+D8/+qETP7RlZnrz/fFKWWsSggHbjHf+8U4bnA==" workbookSaltValue="8ovxK1PkkMTwHbQUv78nT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I10" i="4"/>
  <c r="AL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<sst xmlns="http://schemas.openxmlformats.org/spreadsheetml/2006/main" count="228" uniqueCount="114">
  <si>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</si>
  <si>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</si>
  <si>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</si>
  <si>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</si>
  <si>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</si>
  <si>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</si>
  <si>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</si>
  <si>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</si>
  <si>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</si>
  <si>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</si>
  <si>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</si>
  <si>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</si>
  <si>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</si>
  <si>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</si>
  <si>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</si>
  <si>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</si>
  <si>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</si>
  <si>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</si>
  <si>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</si>
  <si>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</si>
  <si>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</si>
  <si>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</si>
  <si>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</si>
  <si>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</si>
  <si>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</si>
  <si>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</si>
  <si>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</si>
  <si>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</si>
  <si>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</si>
  <si>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</si>
  <si>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</si>
  <si>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</si>
  <si>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</si>
  <si>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</si>
  <si>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</si>
  <si>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</si>
  <si>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</si>
  <si>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</si>
  <si>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</si>
  <si>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</si>
  <si>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</si>
  <si>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</si>
  <si>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</si>
  <si>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</si>
  <si>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</si>
  <si>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</si>
  <si>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</si>
  <si>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</si>
  <si>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</si>
  <si>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</si>
  <si>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</si>
  <si>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</si>
  <si>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</si>
  <si>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</si>
  <si>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</si>
  <si>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</si>
  <si>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</si>
  <si>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</si>
  <si>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</si>
  <si>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</si>
  <si>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</si>
  <si>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</si>
  <si>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</si>
  <si>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</si>
  <si>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</si>
  <si>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</si>
  <si>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</si>
  <si>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</si>
  <si>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</si>
  <si>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</si>
  <si>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</si>
  <si>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</si>
  <si>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</si>
  <si>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</si>
  <si>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</si>
  <si>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</si>
  <si>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</si>
  <si>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</si>
  <si>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</si>
  <si>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</si>
  <si>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</si>
  <si>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</si>
  <si>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</si>
  <si>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</si>
  <si>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</si>
  <si>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</si>
  <si>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</si>
  <si>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</si>
  <si>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</si>
  <si>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</si>
  <si>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</si>
  <si>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</si>
  <si>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</si>
  <si>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</si>
  <si>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</si>
  <si>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</si>
  <si>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</si>
  <si>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</si>
  <si>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</si>
  <si>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</si>
  <si>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</si>
  <si>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</si>
  <si>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</si>
  <si>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</si>
  <si>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</si>
  <si>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</si>
  <si>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</si>
  <si>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</si>
  <si>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</si>
  <si>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</si>
  <si>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</si>
  <si>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高野町では、公共下水道・特定環境保全公共下水道・農業集落排水・個別排水処理・生活排水処理と下水道事業を展開しており、下水道普及に努めている。この結果、類似団体平均を大きく上回る水洗化率を達成している。このうち、農業集落排水は花坂地区の汚水処理を行っている。
費用削減努力の結果、経費回収率には改善の傾向が見られ、収益的収支比率も100％を超えて推移しているものの、一般会計繰入金への依存度が高く、今後は人口の減少により料金収入は減少していくと考えられるため、より一層の原価削減に努める。
また、計画的な修繕・更新による施設の維持管理と長寿命化を進めるとともに、財源確保のため使用料の見直しについても検討する必要がある。</t>
    <rPh sb="129" eb="131">
      <t>ヒヨウ</t>
    </rPh>
    <rPh sb="131" eb="133">
      <t>サクゲン</t>
    </rPh>
    <rPh sb="133" eb="135">
      <t>ドリョク</t>
    </rPh>
    <rPh sb="136" eb="138">
      <t>ケッカ</t>
    </rPh>
    <rPh sb="139" eb="141">
      <t>ケイヒ</t>
    </rPh>
    <rPh sb="141" eb="143">
      <t>カイシュウ</t>
    </rPh>
    <rPh sb="143" eb="144">
      <t>リツ</t>
    </rPh>
    <rPh sb="146" eb="148">
      <t>カイゼン</t>
    </rPh>
    <rPh sb="149" eb="151">
      <t>ケイコウ</t>
    </rPh>
    <rPh sb="152" eb="153">
      <t>ミ</t>
    </rPh>
    <rPh sb="156" eb="163">
      <t>シュウエキテキシュウシヒリツ</t>
    </rPh>
    <rPh sb="169" eb="170">
      <t>コ</t>
    </rPh>
    <rPh sb="172" eb="174">
      <t>スイイ</t>
    </rPh>
    <rPh sb="182" eb="184">
      <t>イッパン</t>
    </rPh>
    <rPh sb="184" eb="186">
      <t>カイケイ</t>
    </rPh>
    <rPh sb="186" eb="188">
      <t>クリイレ</t>
    </rPh>
    <rPh sb="188" eb="189">
      <t>キン</t>
    </rPh>
    <rPh sb="191" eb="194">
      <t>イゾンド</t>
    </rPh>
    <rPh sb="195" eb="196">
      <t>タカ</t>
    </rPh>
    <rPh sb="198" eb="200">
      <t>コンゴ</t>
    </rPh>
    <rPh sb="201" eb="203">
      <t>ジンコウ</t>
    </rPh>
    <rPh sb="204" eb="206">
      <t>ゲンショウ</t>
    </rPh>
    <rPh sb="209" eb="211">
      <t>リョウキン</t>
    </rPh>
    <rPh sb="211" eb="213">
      <t>シュウニュウ</t>
    </rPh>
    <rPh sb="214" eb="216">
      <t>ゲンショウ</t>
    </rPh>
    <rPh sb="221" eb="222">
      <t>カンガ</t>
    </rPh>
    <rPh sb="231" eb="233">
      <t>イッソウ</t>
    </rPh>
    <rPh sb="234" eb="236">
      <t>ゲンカ</t>
    </rPh>
    <rPh sb="236" eb="238">
      <t>サクゲン</t>
    </rPh>
    <rPh sb="239" eb="240">
      <t>ツト</t>
    </rPh>
    <rPh sb="247" eb="250">
      <t>ケイカクテキ</t>
    </rPh>
    <rPh sb="251" eb="253">
      <t>シュウゼン</t>
    </rPh>
    <rPh sb="254" eb="256">
      <t>コウシン</t>
    </rPh>
    <rPh sb="259" eb="261">
      <t>シセツ</t>
    </rPh>
    <rPh sb="262" eb="264">
      <t>イジ</t>
    </rPh>
    <rPh sb="264" eb="266">
      <t>カンリ</t>
    </rPh>
    <rPh sb="267" eb="271">
      <t>チョウジュミョウカ</t>
    </rPh>
    <rPh sb="272" eb="273">
      <t>スス</t>
    </rPh>
    <rPh sb="280" eb="282">
      <t>ザイゲン</t>
    </rPh>
    <rPh sb="282" eb="284">
      <t>カクホ</t>
    </rPh>
    <rPh sb="287" eb="289">
      <t>シヨウ</t>
    </rPh>
    <rPh sb="289" eb="290">
      <t>リョウ</t>
    </rPh>
    <rPh sb="291" eb="293">
      <t>ミナオ</t>
    </rPh>
    <rPh sb="299" eb="301">
      <t>ケントウ</t>
    </rPh>
    <rPh sb="303" eb="305">
      <t>ヒツヨウ</t>
    </rPh>
    <phoneticPr fontId="4"/>
  </si>
  <si>
    <t>維持管理に要する費用を必要最小限に抑えるなど費用の低減に努めており、①収益的収支比率及び⑤経費回収率は改善傾向にある。
計画的な償還による地方債残高の圧縮で毎期減少してきた④企業債残高対事業規模比率は、償還に要する資金の全額を一般会計が負担することとなったことから0％となった。
財務的には安定しており、経営状態も健全といえるが、収入の大半を一般会計からの繰入金が占めており、⑤経費回収率は100％を大きく下回っている。
⑦施設利用率は類似団体平均を上回っているものの、水洗化率が既に100％を達成していることや、将来的な人口の減少が見込まれていることを鑑みると、これ以上の施設利用は見込めないため、更新時には施設の適正規模の検討が必要である。</t>
    <rPh sb="0" eb="2">
      <t>イジ</t>
    </rPh>
    <rPh sb="2" eb="4">
      <t>カンリ</t>
    </rPh>
    <rPh sb="5" eb="6">
      <t>ヨウ</t>
    </rPh>
    <rPh sb="8" eb="10">
      <t>ヒヨウ</t>
    </rPh>
    <rPh sb="11" eb="13">
      <t>ヒツヨウ</t>
    </rPh>
    <rPh sb="13" eb="16">
      <t>サイショウゲン</t>
    </rPh>
    <rPh sb="17" eb="18">
      <t>オサ</t>
    </rPh>
    <rPh sb="22" eb="24">
      <t>ヒヨウ</t>
    </rPh>
    <rPh sb="25" eb="27">
      <t>テイゲン</t>
    </rPh>
    <rPh sb="28" eb="29">
      <t>ツト</t>
    </rPh>
    <rPh sb="35" eb="38">
      <t>シュウエキテキ</t>
    </rPh>
    <rPh sb="38" eb="40">
      <t>シュウシ</t>
    </rPh>
    <rPh sb="40" eb="42">
      <t>ヒリツ</t>
    </rPh>
    <rPh sb="42" eb="43">
      <t>オヨ</t>
    </rPh>
    <rPh sb="45" eb="47">
      <t>ケイヒ</t>
    </rPh>
    <rPh sb="47" eb="49">
      <t>カイシュウ</t>
    </rPh>
    <rPh sb="49" eb="50">
      <t>リツ</t>
    </rPh>
    <rPh sb="51" eb="53">
      <t>カイゼン</t>
    </rPh>
    <rPh sb="53" eb="55">
      <t>ケイコウ</t>
    </rPh>
    <rPh sb="78" eb="80">
      <t>マイキ</t>
    </rPh>
    <rPh sb="80" eb="82">
      <t>ゲンショウ</t>
    </rPh>
    <rPh sb="101" eb="103">
      <t>ショウカン</t>
    </rPh>
    <rPh sb="104" eb="105">
      <t>ヨウ</t>
    </rPh>
    <rPh sb="107" eb="109">
      <t>シキン</t>
    </rPh>
    <rPh sb="110" eb="112">
      <t>ゼンガク</t>
    </rPh>
    <rPh sb="113" eb="115">
      <t>イッパン</t>
    </rPh>
    <rPh sb="115" eb="117">
      <t>カイケイ</t>
    </rPh>
    <rPh sb="118" eb="120">
      <t>フタン</t>
    </rPh>
    <rPh sb="140" eb="143">
      <t>ザイムテキ</t>
    </rPh>
    <rPh sb="145" eb="147">
      <t>アンテイ</t>
    </rPh>
    <rPh sb="152" eb="154">
      <t>ケイエイ</t>
    </rPh>
    <rPh sb="154" eb="156">
      <t>ジョウタイ</t>
    </rPh>
    <rPh sb="157" eb="159">
      <t>ケンゼン</t>
    </rPh>
    <rPh sb="165" eb="167">
      <t>シュウニュウ</t>
    </rPh>
    <rPh sb="168" eb="170">
      <t>タイハン</t>
    </rPh>
    <rPh sb="171" eb="173">
      <t>イッパン</t>
    </rPh>
    <rPh sb="173" eb="175">
      <t>カイケイ</t>
    </rPh>
    <rPh sb="178" eb="180">
      <t>クリイレ</t>
    </rPh>
    <rPh sb="180" eb="181">
      <t>キン</t>
    </rPh>
    <rPh sb="182" eb="183">
      <t>シ</t>
    </rPh>
    <rPh sb="189" eb="191">
      <t>ケイヒ</t>
    </rPh>
    <rPh sb="191" eb="193">
      <t>カイシュウ</t>
    </rPh>
    <rPh sb="193" eb="194">
      <t>リツ</t>
    </rPh>
    <rPh sb="200" eb="201">
      <t>オオ</t>
    </rPh>
    <rPh sb="203" eb="205">
      <t>シタマワ</t>
    </rPh>
    <rPh sb="240" eb="241">
      <t>スデ</t>
    </rPh>
    <rPh sb="247" eb="249">
      <t>タッセイ</t>
    </rPh>
    <rPh sb="257" eb="260">
      <t>ショウライテキ</t>
    </rPh>
    <rPh sb="261" eb="263">
      <t>ジンコウ</t>
    </rPh>
    <rPh sb="264" eb="266">
      <t>ゲンショウ</t>
    </rPh>
    <rPh sb="267" eb="269">
      <t>ミコ</t>
    </rPh>
    <rPh sb="277" eb="278">
      <t>カンガ</t>
    </rPh>
    <rPh sb="284" eb="286">
      <t>イジョウ</t>
    </rPh>
    <rPh sb="287" eb="289">
      <t>シセツ</t>
    </rPh>
    <rPh sb="289" eb="291">
      <t>リヨウ</t>
    </rPh>
    <rPh sb="292" eb="294">
      <t>ミコ</t>
    </rPh>
    <rPh sb="300" eb="302">
      <t>コウシン</t>
    </rPh>
    <rPh sb="302" eb="303">
      <t>ジ</t>
    </rPh>
    <rPh sb="305" eb="307">
      <t>シセツ</t>
    </rPh>
    <rPh sb="308" eb="310">
      <t>テキセイ</t>
    </rPh>
    <rPh sb="310" eb="312">
      <t>キボ</t>
    </rPh>
    <rPh sb="313" eb="315">
      <t>ケントウ</t>
    </rPh>
    <rPh sb="316" eb="318">
      <t>ヒツヨウ</t>
    </rPh>
    <phoneticPr fontId="4"/>
  </si>
  <si>
    <t>平成10年の供用開始から経過年数が浅く、管渠の老朽化の懸念は低いため管路の更新は行っていない。しかしながら、事業開始以降約20年が経過していることもあり、将来にわたる安定した事業運営のためには、処理場については全体の整備計画を、管路については定期的な調査や修繕、更新の計画を検討していく必要がある。
また、機械装置等は経年劣化が進んでいるため、計画に基づく適切な修繕や更新投資により、ライフサイクルコストの削減に努めることが重要である。</t>
    <rPh sb="0" eb="2">
      <t>ヘイセイ</t>
    </rPh>
    <rPh sb="4" eb="5">
      <t>ネン</t>
    </rPh>
    <rPh sb="6" eb="8">
      <t>キョウヨウ</t>
    </rPh>
    <rPh sb="8" eb="10">
      <t>カイシ</t>
    </rPh>
    <rPh sb="12" eb="14">
      <t>ケイカ</t>
    </rPh>
    <rPh sb="14" eb="16">
      <t>ネンスウ</t>
    </rPh>
    <rPh sb="17" eb="18">
      <t>アサ</t>
    </rPh>
    <rPh sb="20" eb="22">
      <t>カンキョ</t>
    </rPh>
    <rPh sb="23" eb="26">
      <t>ロウキュウカ</t>
    </rPh>
    <rPh sb="27" eb="29">
      <t>ケネン</t>
    </rPh>
    <rPh sb="30" eb="31">
      <t>ヒク</t>
    </rPh>
    <rPh sb="34" eb="36">
      <t>カンロ</t>
    </rPh>
    <rPh sb="37" eb="39">
      <t>コウシン</t>
    </rPh>
    <rPh sb="40" eb="41">
      <t>オコナ</t>
    </rPh>
    <rPh sb="54" eb="56">
      <t>ジギョウ</t>
    </rPh>
    <rPh sb="60" eb="61">
      <t>ヤク</t>
    </rPh>
    <rPh sb="63" eb="64">
      <t>ネン</t>
    </rPh>
    <rPh sb="65" eb="67">
      <t>ケイカ</t>
    </rPh>
    <rPh sb="97" eb="100">
      <t>ショリジョウ</t>
    </rPh>
    <rPh sb="105" eb="107">
      <t>ゼンタイ</t>
    </rPh>
    <rPh sb="108" eb="110">
      <t>セイビ</t>
    </rPh>
    <rPh sb="110" eb="112">
      <t>ケイカク</t>
    </rPh>
    <rPh sb="114" eb="116">
      <t>カンロ</t>
    </rPh>
    <rPh sb="134" eb="136">
      <t>ケイカク</t>
    </rPh>
    <rPh sb="137" eb="139">
      <t>ケントウ</t>
    </rPh>
    <rPh sb="143" eb="145">
      <t>ヒツヨウ</t>
    </rPh>
    <rPh sb="153" eb="155">
      <t>キカイ</t>
    </rPh>
    <rPh sb="155" eb="157">
      <t>ソウチ</t>
    </rPh>
    <rPh sb="157" eb="158">
      <t>トウ</t>
    </rPh>
    <rPh sb="159" eb="161">
      <t>ケイネン</t>
    </rPh>
    <rPh sb="161" eb="163">
      <t>レッカ</t>
    </rPh>
    <rPh sb="164" eb="165">
      <t>スス</t>
    </rPh>
    <rPh sb="172" eb="174">
      <t>ケイカク</t>
    </rPh>
    <rPh sb="175" eb="176">
      <t>モト</t>
    </rPh>
    <rPh sb="178" eb="180">
      <t>テキセツ</t>
    </rPh>
    <rPh sb="181" eb="183">
      <t>シュウゼン</t>
    </rPh>
    <rPh sb="184" eb="186">
      <t>コウシン</t>
    </rPh>
    <rPh sb="186" eb="188">
      <t>トウシ</t>
    </rPh>
    <rPh sb="203" eb="205">
      <t>サクゲン</t>
    </rPh>
    <rPh sb="206" eb="207">
      <t>ツト</t>
    </rPh>
    <rPh sb="212" eb="214">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</si>
</sst>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07-4F76-B08C-C8C7631884B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0807-4F76-B08C-C8C7631884B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64.2</c:v>
                </c:pt>
                <c:pt idx="1">
                  <c:v>69.14</c:v>
                </c:pt>
                <c:pt idx="2">
                  <c:v>60.49</c:v>
                </c:pt>
                <c:pt idx="3">
                  <c:v>62.96</c:v>
                </c:pt>
                <c:pt idx="4">
                  <c:v>54.32</c:v>
                </c:pt>
              </c:numCache>
            </c:numRef>
          </c:val>
          <c:extLst>
            <c:ext xmlns:c16="http://schemas.microsoft.com/office/drawing/2014/chart" uri="{C3380CC4-5D6E-409C-BE32-E72D297353CC}">
              <c16:uniqueId val="{00000000-7F20-4781-835C-4EE4427CFC0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7F20-4781-835C-4EE4427CFC0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BA6-492C-A9E0-C76E2DB1D62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6BA6-492C-A9E0-C76E2DB1D62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78.98</c:v>
                </c:pt>
                <c:pt idx="1">
                  <c:v>102.09</c:v>
                </c:pt>
                <c:pt idx="2">
                  <c:v>104.71</c:v>
                </c:pt>
                <c:pt idx="3">
                  <c:v>103.3</c:v>
                </c:pt>
                <c:pt idx="4">
                  <c:v>106.01</c:v>
                </c:pt>
              </c:numCache>
            </c:numRef>
          </c:val>
          <c:extLst>
            <c:ext xmlns:c16="http://schemas.microsoft.com/office/drawing/2014/chart" uri="{C3380CC4-5D6E-409C-BE32-E72D297353CC}">
              <c16:uniqueId val="{00000000-FF7A-40AC-9B9F-A9E6076E756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7A-40AC-9B9F-A9E6076E756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9F-4F82-9D04-851C38D2A5C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9F-4F82-9D04-851C38D2A5C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4E-4251-8DB8-ECC18A7BAD2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4E-4251-8DB8-ECC18A7BAD2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95-4E1C-ABE4-882A1D996A3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95-4E1C-ABE4-882A1D996A3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6B-44A2-B6F2-F46C9E3619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6B-44A2-B6F2-F46C9E3619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436.09</c:v>
                </c:pt>
                <c:pt idx="1">
                  <c:v>372.61</c:v>
                </c:pt>
                <c:pt idx="2">
                  <c:v>294.92</c:v>
                </c:pt>
                <c:pt idx="3">
                  <c:v>200.67</c:v>
                </c:pt>
                <c:pt idx="4" formatCode="#,##0.00;&quot;△&quot;#,##0.00">
                  <c:v>0</c:v>
                </c:pt>
              </c:numCache>
            </c:numRef>
          </c:val>
          <c:extLst>
            <c:ext xmlns:c16="http://schemas.microsoft.com/office/drawing/2014/chart" uri="{C3380CC4-5D6E-409C-BE32-E72D297353CC}">
              <c16:uniqueId val="{00000000-69F8-4C34-ABCF-F0FBE89FA23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69F8-4C34-ABCF-F0FBE89FA23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45.13</c:v>
                </c:pt>
                <c:pt idx="1">
                  <c:v>24.98</c:v>
                </c:pt>
                <c:pt idx="2">
                  <c:v>46.81</c:v>
                </c:pt>
                <c:pt idx="3">
                  <c:v>57.53</c:v>
                </c:pt>
                <c:pt idx="4">
                  <c:v>60.26</c:v>
                </c:pt>
              </c:numCache>
            </c:numRef>
          </c:val>
          <c:extLst>
            <c:ext xmlns:c16="http://schemas.microsoft.com/office/drawing/2014/chart" uri="{C3380CC4-5D6E-409C-BE32-E72D297353CC}">
              <c16:uniqueId val="{00000000-9B7C-4790-8CDE-8AE42DF5F65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9B7C-4790-8CDE-8AE42DF5F65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306.39</c:v>
                </c:pt>
                <c:pt idx="1">
                  <c:v>518.88</c:v>
                </c:pt>
                <c:pt idx="2">
                  <c:v>337.18</c:v>
                </c:pt>
                <c:pt idx="3">
                  <c:v>236.96</c:v>
                </c:pt>
                <c:pt idx="4">
                  <c:v>253.63</c:v>
                </c:pt>
              </c:numCache>
            </c:numRef>
          </c:val>
          <c:extLst>
            <c:ext xmlns:c16="http://schemas.microsoft.com/office/drawing/2014/chart" uri="{C3380CC4-5D6E-409C-BE32-E72D297353CC}">
              <c16:uniqueId val="{00000000-B152-4515-BE77-192CB047538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B152-4515-BE77-192CB047538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B26"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高野町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3073</v>
      </c>
      <c r="AM8" s="50"/>
      <c r="AN8" s="50"/>
      <c r="AO8" s="50"/>
      <c r="AP8" s="50"/>
      <c r="AQ8" s="50"/>
      <c r="AR8" s="50"/>
      <c r="AS8" s="50"/>
      <c r="AT8" s="45">
        <f>データ!T6</f>
        <v>137.03</v>
      </c>
      <c r="AU8" s="45"/>
      <c r="AV8" s="45"/>
      <c r="AW8" s="45"/>
      <c r="AX8" s="45"/>
      <c r="AY8" s="45"/>
      <c r="AZ8" s="45"/>
      <c r="BA8" s="45"/>
      <c r="BB8" s="45">
        <f>データ!U6</f>
        <v>22.43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3.32</v>
      </c>
      <c r="Q10" s="45"/>
      <c r="R10" s="45"/>
      <c r="S10" s="45"/>
      <c r="T10" s="45"/>
      <c r="U10" s="45"/>
      <c r="V10" s="45"/>
      <c r="W10" s="45">
        <f>データ!Q6</f>
        <v>100</v>
      </c>
      <c r="X10" s="45"/>
      <c r="Y10" s="45"/>
      <c r="Z10" s="45"/>
      <c r="AA10" s="45"/>
      <c r="AB10" s="45"/>
      <c r="AC10" s="45"/>
      <c r="AD10" s="50">
        <f>データ!R6</f>
        <v>3400</v>
      </c>
      <c r="AE10" s="50"/>
      <c r="AF10" s="50"/>
      <c r="AG10" s="50"/>
      <c r="AH10" s="50"/>
      <c r="AI10" s="50"/>
      <c r="AJ10" s="50"/>
      <c r="AK10" s="2"/>
      <c r="AL10" s="50">
        <f>データ!V6</f>
        <v>101</v>
      </c>
      <c r="AM10" s="50"/>
      <c r="AN10" s="50"/>
      <c r="AO10" s="50"/>
      <c r="AP10" s="50"/>
      <c r="AQ10" s="50"/>
      <c r="AR10" s="50"/>
      <c r="AS10" s="50"/>
      <c r="AT10" s="45">
        <f>データ!W6</f>
        <v>0.31</v>
      </c>
      <c r="AU10" s="45"/>
      <c r="AV10" s="45"/>
      <c r="AW10" s="45"/>
      <c r="AX10" s="45"/>
      <c r="AY10" s="45"/>
      <c r="AZ10" s="45"/>
      <c r="BA10" s="45"/>
      <c r="BB10" s="45">
        <f>データ!X6</f>
        <v>325.81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ADXk799J3Gj3Jt3fMsdSKG1gQI3P9qebzobtTL7zVhw15WCSykFCT7HktA6/Ysm0KgPTHxDGWA4MzMsJrxpCuQ==" saltValue="bahzuMUiuvmZ5TtE6Q36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303445</v>
      </c>
      <c r="D6" s="33">
        <f t="shared" si="3"/>
        <v>47</v>
      </c>
      <c r="E6" s="33">
        <f t="shared" si="3"/>
        <v>17</v>
      </c>
      <c r="F6" s="33">
        <f t="shared" si="3"/>
        <v>5</v>
      </c>
      <c r="G6" s="33">
        <f t="shared" si="3"/>
        <v>0</v>
      </c>
      <c r="H6" s="33" t="str">
        <f t="shared" si="3"/>
        <v>和歌山県　高野町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3.32</v>
      </c>
      <c r="Q6" s="34">
        <f t="shared" si="3"/>
        <v>100</v>
      </c>
      <c r="R6" s="34">
        <f t="shared" si="3"/>
        <v>3400</v>
      </c>
      <c r="S6" s="34">
        <f t="shared" si="3"/>
        <v>3073</v>
      </c>
      <c r="T6" s="34">
        <f t="shared" si="3"/>
        <v>137.03</v>
      </c>
      <c r="U6" s="34">
        <f t="shared" si="3"/>
        <v>22.43</v>
      </c>
      <c r="V6" s="34">
        <f t="shared" si="3"/>
        <v>101</v>
      </c>
      <c r="W6" s="34">
        <f t="shared" si="3"/>
        <v>0.31</v>
      </c>
      <c r="X6" s="34">
        <f t="shared" si="3"/>
        <v>325.81</v>
      </c>
      <c r="Y6" s="35">
        <f>IF(Y7="",NA(),Y7)</f>
        <v>78.98</v>
      </c>
      <c r="Z6" s="35">
        <f t="shared" ref="Z6:AH6" si="4">IF(Z7="",NA(),Z7)</f>
        <v>102.09</v>
      </c>
      <c r="AA6" s="35">
        <f t="shared" si="4"/>
        <v>104.71</v>
      </c>
      <c r="AB6" s="35">
        <f t="shared" si="4"/>
        <v>103.3</v>
      </c>
      <c r="AC6" s="35">
        <f t="shared" si="4"/>
        <v>106.01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436.09</v>
      </c>
      <c r="BG6" s="35">
        <f t="shared" ref="BG6:BO6" si="7">IF(BG7="",NA(),BG7)</f>
        <v>372.61</v>
      </c>
      <c r="BH6" s="35">
        <f t="shared" si="7"/>
        <v>294.92</v>
      </c>
      <c r="BI6" s="35">
        <f t="shared" si="7"/>
        <v>200.67</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45.13</v>
      </c>
      <c r="BR6" s="35">
        <f t="shared" ref="BR6:BZ6" si="8">IF(BR7="",NA(),BR7)</f>
        <v>24.98</v>
      </c>
      <c r="BS6" s="35">
        <f t="shared" si="8"/>
        <v>46.81</v>
      </c>
      <c r="BT6" s="35">
        <f t="shared" si="8"/>
        <v>57.53</v>
      </c>
      <c r="BU6" s="35">
        <f t="shared" si="8"/>
        <v>60.26</v>
      </c>
      <c r="BV6" s="35">
        <f t="shared" si="8"/>
        <v>50.82</v>
      </c>
      <c r="BW6" s="35">
        <f t="shared" si="8"/>
        <v>52.19</v>
      </c>
      <c r="BX6" s="35">
        <f t="shared" si="8"/>
        <v>55.32</v>
      </c>
      <c r="BY6" s="35">
        <f t="shared" si="8"/>
        <v>59.8</v>
      </c>
      <c r="BZ6" s="35">
        <f t="shared" si="8"/>
        <v>57.77</v>
      </c>
      <c r="CA6" s="34" t="str">
        <f>IF(CA7="","",IF(CA7="-","【-】","【"&amp;SUBSTITUTE(TEXT(CA7,"#,##0.00"),"-","△")&amp;"】"))</f>
        <v>【59.51】</v>
      </c>
      <c r="CB6" s="35">
        <f>IF(CB7="",NA(),CB7)</f>
        <v>306.39</v>
      </c>
      <c r="CC6" s="35">
        <f t="shared" ref="CC6:CK6" si="9">IF(CC7="",NA(),CC7)</f>
        <v>518.88</v>
      </c>
      <c r="CD6" s="35">
        <f t="shared" si="9"/>
        <v>337.18</v>
      </c>
      <c r="CE6" s="35">
        <f t="shared" si="9"/>
        <v>236.96</v>
      </c>
      <c r="CF6" s="35">
        <f t="shared" si="9"/>
        <v>253.63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64.2</v>
      </c>
      <c r="CN6" s="35">
        <f t="shared" ref="CN6:CV6" si="10">IF(CN7="",NA(),CN7)</f>
        <v>69.14</v>
      </c>
      <c r="CO6" s="35">
        <f t="shared" si="10"/>
        <v>60.49</v>
      </c>
      <c r="CP6" s="35">
        <f t="shared" si="10"/>
        <v>62.96</v>
      </c>
      <c r="CQ6" s="35">
        <f t="shared" si="10"/>
        <v>54.32</v>
      </c>
      <c r="CR6" s="35">
        <f t="shared" si="10"/>
        <v>53.24</v>
      </c>
      <c r="CS6" s="35">
        <f t="shared" si="10"/>
        <v>52.31</v>
      </c>
      <c r="CT6" s="35">
        <f t="shared" si="10"/>
        <v>60.65</v>
      </c>
      <c r="CU6" s="35">
        <f t="shared" si="10"/>
        <v>51.75</v>
      </c>
      <c r="CV6" s="35">
        <f t="shared" si="10"/>
        <v>50.68</v>
      </c>
      <c r="CW6" s="34" t="str">
        <f>IF(CW7="","",IF(CW7="-","【-】","【"&amp;SUBSTITUTE(TEXT(CW7,"#,##0.00"),"-","△")&amp;"】"))</f>
        <v>【52.23】</v>
      </c>
      <c r="CX6" s="35">
        <f>IF(CX7="",NA(),CX7)</f>
        <v>100</v>
      </c>
      <c r="CY6" s="35">
        <f t="shared" ref="CY6:DG6" si="11">IF(CY7="",NA(),CY7)</f>
        <v>100</v>
      </c>
      <c r="CZ6" s="35">
        <f t="shared" si="11"/>
        <v>100</v>
      </c>
      <c r="DA6" s="35">
        <f t="shared" si="11"/>
        <v>100</v>
      </c>
      <c r="DB6" s="35">
        <f t="shared" si="11"/>
        <v>100</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303445</v>
      </c>
      <c r="D7" s="37">
        <v>47</v>
      </c>
      <c r="E7" s="37">
        <v>17</v>
      </c>
      <c r="F7" s="37">
        <v>5</v>
      </c>
      <c r="G7" s="37">
        <v>0</v>
      </c>
      <c r="H7" s="37" t="s">
        <v>98</v>
      </c>
      <c r="I7" s="37" t="s">
        <v>99</v>
      </c>
      <c r="J7" s="37" t="s">
        <v>100</v>
      </c>
      <c r="K7" s="37" t="s">
        <v>101</v>
      </c>
      <c r="L7" s="37" t="s">
        <v>102</v>
      </c>
      <c r="M7" s="37" t="s">
        <v>103</v>
      </c>
      <c r="N7" s="38" t="s">
        <v>104</v>
      </c>
      <c r="O7" s="38" t="s">
        <v>105</v>
      </c>
      <c r="P7" s="38">
        <v>3.32</v>
      </c>
      <c r="Q7" s="38">
        <v>100</v>
      </c>
      <c r="R7" s="38">
        <v>3400</v>
      </c>
      <c r="S7" s="38">
        <v>3073</v>
      </c>
      <c r="T7" s="38">
        <v>137.03</v>
      </c>
      <c r="U7" s="38">
        <v>22.43</v>
      </c>
      <c r="V7" s="38">
        <v>101</v>
      </c>
      <c r="W7" s="38">
        <v>0.31</v>
      </c>
      <c r="X7" s="38">
        <v>325.81</v>
      </c>
      <c r="Y7" s="38">
        <v>78.98</v>
      </c>
      <c r="Z7" s="38">
        <v>102.09</v>
      </c>
      <c r="AA7" s="38">
        <v>104.71</v>
      </c>
      <c r="AB7" s="38">
        <v>103.3</v>
      </c>
      <c r="AC7" s="38">
        <v>106.01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436.09</v>
      </c>
      <c r="BG7" s="38">
        <v>372.61</v>
      </c>
      <c r="BH7" s="38">
        <v>294.92</v>
      </c>
      <c r="BI7" s="38">
        <v>200.67</v>
      </c>
      <c r="BJ7" s="38">
        <v>0</v>
      </c>
      <c r="BK7" s="38">
        <v>1044.8</v>
      </c>
      <c r="BL7" s="38">
        <v>1081.8</v>
      </c>
      <c r="BM7" s="38">
        <v>974.93</v>
      </c>
      <c r="BN7" s="38">
        <v>855.8</v>
      </c>
      <c r="BO7" s="38">
        <v>789.46</v>
      </c>
      <c r="BP7" s="38">
        <v>747.76</v>
      </c>
      <c r="BQ7" s="38">
        <v>45.13</v>
      </c>
      <c r="BR7" s="38">
        <v>24.98</v>
      </c>
      <c r="BS7" s="38">
        <v>46.81</v>
      </c>
      <c r="BT7" s="38">
        <v>57.53</v>
      </c>
      <c r="BU7" s="38">
        <v>60.26</v>
      </c>
      <c r="BV7" s="38">
        <v>50.82</v>
      </c>
      <c r="BW7" s="38">
        <v>52.19</v>
      </c>
      <c r="BX7" s="38">
        <v>55.32</v>
      </c>
      <c r="BY7" s="38">
        <v>59.8</v>
      </c>
      <c r="BZ7" s="38">
        <v>57.77</v>
      </c>
      <c r="CA7" s="38">
        <v>59.51</v>
      </c>
      <c r="CB7" s="38">
        <v>306.39</v>
      </c>
      <c r="CC7" s="38">
        <v>518.88</v>
      </c>
      <c r="CD7" s="38">
        <v>337.18</v>
      </c>
      <c r="CE7" s="38">
        <v>236.96</v>
      </c>
      <c r="CF7" s="38">
        <v>253.63</v>
      </c>
      <c r="CG7" s="38">
        <v>300.52</v>
      </c>
      <c r="CH7" s="38">
        <v>296.14</v>
      </c>
      <c r="CI7" s="38">
        <v>283.17</v>
      </c>
      <c r="CJ7" s="38">
        <v>263.76</v>
      </c>
      <c r="CK7" s="38">
        <v>274.35000000000002</v>
      </c>
      <c r="CL7" s="38">
        <v>261.45999999999998</v>
      </c>
      <c r="CM7" s="38">
        <v>64.2</v>
      </c>
      <c r="CN7" s="38">
        <v>69.14</v>
      </c>
      <c r="CO7" s="38">
        <v>60.49</v>
      </c>
      <c r="CP7" s="38">
        <v>62.96</v>
      </c>
      <c r="CQ7" s="38">
        <v>54.32</v>
      </c>
      <c r="CR7" s="38">
        <v>53.24</v>
      </c>
      <c r="CS7" s="38">
        <v>52.31</v>
      </c>
      <c r="CT7" s="38">
        <v>60.65</v>
      </c>
      <c r="CU7" s="38">
        <v>51.75</v>
      </c>
      <c r="CV7" s="38">
        <v>50.68</v>
      </c>
      <c r="CW7" s="38">
        <v>52.23</v>
      </c>
      <c r="CX7" s="38">
        <v>100</v>
      </c>
      <c r="CY7" s="38">
        <v>100</v>
      </c>
      <c r="CZ7" s="38">
        <v>100</v>
      </c>
      <c r="DA7" s="38">
        <v>100</v>
      </c>
      <c r="DB7" s="38">
        <v>100</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2020-01-23T07:33:49Z</cp:lastPrinted>
  <dcterms:created xsi:type="dcterms:W3CDTF">2019-12-05T05:21:20Z</dcterms:created>
  <dcterms:modified xsi:type="dcterms:W3CDTF">2020-01-30T04:56:56Z</dcterms:modified>
  <cp:category/>
</cp:coreProperties>
</file>