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LANDISK-PUBLIC\Koeikigyo-A\10.ぎょうせい\コ.高野町\01.アドバイザリ\R01年度\50.経営分析表\"/>
    </mc:Choice>
  </mc:AlternateContent>
  <xr:revisionPtr revIDLastSave="0" documentId="13_ncr:1_{D7DCFB7B-B086-4170-93EB-4EFE6A92DD11}" xr6:coauthVersionLast="45" xr6:coauthVersionMax="45" xr10:uidLastSave="{00000000-0000-0000-0000-000000000000}"/>
  <workbookProtection workbookAlgorithmName="SHA-512" workbookHashValue="CEE4pjFLkgF+nXZSZiPfztOiOJ4tyDOoziG8GiQbNbI69o3RRVFR3IhByxJu7LGTt1UWjwE+TWKjvljW9ASQuQ==" workbookSaltValue="sV3qBGaQcKzGICji+Q7Z0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<sst xmlns="http://schemas.openxmlformats.org/spreadsheetml/2006/main" count="228" uniqueCount="114">
  <si>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</si>
  <si>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</si>
  <si>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</si>
  <si>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</si>
  <si>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</si>
  <si>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</si>
  <si>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</si>
  <si>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</si>
  <si>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</si>
  <si>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</si>
  <si>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</si>
  <si>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</si>
  <si>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</si>
  <si>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</si>
  <si>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</si>
  <si>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</si>
  <si>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</si>
  <si>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</si>
  <si>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</si>
  <si>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</si>
  <si>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</si>
  <si>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</si>
  <si>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</si>
  <si>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</si>
  <si>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</si>
  <si>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</si>
  <si>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</si>
  <si>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</si>
  <si>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</si>
  <si>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</si>
  <si>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</si>
  <si>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</si>
  <si>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</si>
  <si>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</si>
  <si>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</si>
  <si>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</si>
  <si>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</si>
  <si>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</si>
  <si>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</si>
  <si>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</si>
  <si>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</si>
  <si>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</si>
  <si>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</si>
  <si>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</si>
  <si>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</si>
  <si>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</si>
  <si>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</si>
  <si>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</si>
  <si>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</si>
  <si>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</si>
  <si>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</si>
  <si>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</si>
  <si>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</si>
  <si>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</si>
  <si>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</si>
  <si>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</si>
  <si>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</si>
  <si>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</si>
  <si>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</si>
  <si>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</si>
  <si>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</si>
  <si>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</si>
  <si>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</si>
  <si>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</si>
  <si>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</si>
  <si>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</si>
  <si>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</si>
  <si>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</si>
  <si>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</si>
  <si>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</si>
  <si>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</si>
  <si>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</si>
  <si>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</si>
  <si>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</si>
  <si>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</si>
  <si>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</si>
  <si>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</si>
  <si>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</si>
  <si>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</si>
  <si>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</si>
  <si>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</si>
  <si>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</si>
  <si>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</si>
  <si>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</si>
  <si>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</si>
  <si>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</si>
  <si>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</si>
  <si>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</si>
  <si>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</si>
  <si>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</si>
  <si>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</si>
  <si>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</si>
  <si>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</si>
  <si>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</si>
  <si>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</si>
  <si>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</si>
  <si>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</si>
  <si>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</si>
  <si>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</si>
  <si>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</si>
  <si>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</si>
  <si>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</si>
  <si>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</si>
  <si>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</si>
  <si>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</si>
  <si>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</si>
  <si>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</si>
  <si>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</si>
  <si>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</si>
  <si>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</si>
  <si>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</si>
  <si>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高野町では公共下水道・特定環境保全公共下水道・農業集落排水・個別排水処理・生活排水処理と下水道事業を展開しており、下水道の普及に努めている。
このうち、特定環境保全公共下水道は西細川処理区の汚水処理を担っている。
汚水処理原価が高く施設利用率が低いことが課題であり、経営は一般会計からの繰入に依存している状態である。継続した原価の削減に取り組むとともに、使用料単価の見直しや適切な施設規模の検討にも取り組む必要がある。</t>
    <rPh sb="76" eb="78">
      <t>トクテイ</t>
    </rPh>
    <rPh sb="78" eb="80">
      <t>カンキョウ</t>
    </rPh>
    <rPh sb="80" eb="82">
      <t>ホゼン</t>
    </rPh>
    <rPh sb="82" eb="84">
      <t>コウキョウ</t>
    </rPh>
    <rPh sb="84" eb="87">
      <t>ゲスイドウ</t>
    </rPh>
    <rPh sb="88" eb="89">
      <t>ニシ</t>
    </rPh>
    <rPh sb="89" eb="91">
      <t>ホソカワ</t>
    </rPh>
    <rPh sb="91" eb="93">
      <t>ショリ</t>
    </rPh>
    <rPh sb="93" eb="94">
      <t>ク</t>
    </rPh>
    <rPh sb="95" eb="97">
      <t>オスイ</t>
    </rPh>
    <rPh sb="97" eb="99">
      <t>ショリ</t>
    </rPh>
    <rPh sb="100" eb="101">
      <t>ニナ</t>
    </rPh>
    <rPh sb="107" eb="109">
      <t>オスイ</t>
    </rPh>
    <rPh sb="109" eb="111">
      <t>ショリ</t>
    </rPh>
    <rPh sb="111" eb="113">
      <t>ゲンカ</t>
    </rPh>
    <rPh sb="114" eb="115">
      <t>タカ</t>
    </rPh>
    <rPh sb="116" eb="118">
      <t>シセツ</t>
    </rPh>
    <rPh sb="118" eb="120">
      <t>リヨウ</t>
    </rPh>
    <rPh sb="120" eb="121">
      <t>リツ</t>
    </rPh>
    <rPh sb="122" eb="123">
      <t>ヒク</t>
    </rPh>
    <rPh sb="127" eb="129">
      <t>カダイ</t>
    </rPh>
    <rPh sb="133" eb="135">
      <t>ケイエイ</t>
    </rPh>
    <rPh sb="136" eb="138">
      <t>イッパンカ</t>
    </rPh>
    <rPh sb="138" eb="140">
      <t>イケイ</t>
    </rPh>
    <rPh sb="143" eb="145">
      <t>クリイレ</t>
    </rPh>
    <rPh sb="146" eb="148">
      <t>イゾン</t>
    </rPh>
    <rPh sb="152" eb="154">
      <t>ジョウタイ</t>
    </rPh>
    <rPh sb="158" eb="160">
      <t>ケイゾク</t>
    </rPh>
    <rPh sb="162" eb="164">
      <t>ゲンカ</t>
    </rPh>
    <rPh sb="165" eb="167">
      <t>サクゲン</t>
    </rPh>
    <rPh sb="168" eb="169">
      <t>ト</t>
    </rPh>
    <rPh sb="170" eb="171">
      <t>ク</t>
    </rPh>
    <rPh sb="177" eb="179">
      <t>シヨウ</t>
    </rPh>
    <rPh sb="179" eb="180">
      <t>リョウ</t>
    </rPh>
    <rPh sb="180" eb="182">
      <t>タンカ</t>
    </rPh>
    <rPh sb="183" eb="185">
      <t>ミナオ</t>
    </rPh>
    <rPh sb="187" eb="189">
      <t>テキセツ</t>
    </rPh>
    <rPh sb="190" eb="192">
      <t>シセツ</t>
    </rPh>
    <rPh sb="192" eb="194">
      <t>キボ</t>
    </rPh>
    <rPh sb="195" eb="197">
      <t>ケントウ</t>
    </rPh>
    <rPh sb="199" eb="200">
      <t>ト</t>
    </rPh>
    <rPh sb="201" eb="202">
      <t>ク</t>
    </rPh>
    <rPh sb="203" eb="205">
      <t>ヒツヨウ</t>
    </rPh>
    <phoneticPr fontId="4"/>
  </si>
  <si>
    <t xml:space="preserve">①収益的収支比率は概ね100％前後で推移しているが、収入の大半は一般会計からの繰入金であり経費回収率は100％を大きく下回る。
⑥汚水処理原価は類似団体平均に比して高い水準にあり、経営の効率化が必要である。
しかしながら、⑧水洗化率が高いことと人口の減少により料金収入が年々減少傾向していることに加えて、動力費等の経常的な費用は増加しており、今後の大幅な収益の改善は見込めない。
④企業債残高対事業規模比率は、一般会計等において負担する地方債の償還額が大きく減少したことから増大したが、新規の起債は行っておらず、スケジュール通りの償還を行っているところである。
⑦施設利用率は50％を下回る低い水準にあり、現状の施設・設備は過大であると考えられるため、現状施設の一層の有効な活用方法と最適な施設規模の検討が重要である。
経費回収率改善のための使用料の見直しと、施設利用率改善のための、人口動向を踏まえた適正な施設規模の検討を行い、経営の効率性向上に努める必要がある。
</t>
    <rPh sb="1" eb="8">
      <t>シュウエキテキシュウシヒリツ</t>
    </rPh>
    <rPh sb="9" eb="10">
      <t>オオム</t>
    </rPh>
    <rPh sb="15" eb="17">
      <t>ゼンゴ</t>
    </rPh>
    <rPh sb="18" eb="20">
      <t>スイイ</t>
    </rPh>
    <rPh sb="26" eb="28">
      <t>シュウニュウ</t>
    </rPh>
    <rPh sb="29" eb="31">
      <t>タイハン</t>
    </rPh>
    <rPh sb="32" eb="36">
      <t>イッパンカイケイ</t>
    </rPh>
    <rPh sb="39" eb="41">
      <t>クリイレ</t>
    </rPh>
    <rPh sb="41" eb="42">
      <t>キン</t>
    </rPh>
    <rPh sb="45" eb="47">
      <t>ケイヒ</t>
    </rPh>
    <rPh sb="47" eb="49">
      <t>カイシュウ</t>
    </rPh>
    <rPh sb="49" eb="50">
      <t>リツ</t>
    </rPh>
    <rPh sb="56" eb="57">
      <t>オオ</t>
    </rPh>
    <rPh sb="59" eb="61">
      <t>シタマワ</t>
    </rPh>
    <rPh sb="65" eb="67">
      <t>オスイ</t>
    </rPh>
    <rPh sb="67" eb="69">
      <t>ショリ</t>
    </rPh>
    <rPh sb="69" eb="71">
      <t>ゲンカ</t>
    </rPh>
    <rPh sb="72" eb="78">
      <t>ルイジダンタイヘイキン</t>
    </rPh>
    <rPh sb="79" eb="80">
      <t>ヒ</t>
    </rPh>
    <rPh sb="82" eb="83">
      <t>タカ</t>
    </rPh>
    <rPh sb="84" eb="86">
      <t>スイジュン</t>
    </rPh>
    <rPh sb="90" eb="92">
      <t>ケイエイ</t>
    </rPh>
    <rPh sb="93" eb="96">
      <t>コウリツカ</t>
    </rPh>
    <rPh sb="97" eb="99">
      <t>ヒツヨウ</t>
    </rPh>
    <rPh sb="112" eb="115">
      <t>スイセンカ</t>
    </rPh>
    <rPh sb="115" eb="116">
      <t>リツ</t>
    </rPh>
    <rPh sb="117" eb="118">
      <t>タカ</t>
    </rPh>
    <rPh sb="122" eb="124">
      <t>ジンコウ</t>
    </rPh>
    <rPh sb="125" eb="127">
      <t>ゲンショウ</t>
    </rPh>
    <rPh sb="130" eb="132">
      <t>リョウキン</t>
    </rPh>
    <rPh sb="132" eb="134">
      <t>シュウニュウ</t>
    </rPh>
    <rPh sb="135" eb="137">
      <t>ネンネン</t>
    </rPh>
    <rPh sb="137" eb="139">
      <t>ゲンショウ</t>
    </rPh>
    <rPh sb="139" eb="141">
      <t>ケイコウ</t>
    </rPh>
    <rPh sb="148" eb="149">
      <t>クワ</t>
    </rPh>
    <rPh sb="152" eb="154">
      <t>ドウリョク</t>
    </rPh>
    <rPh sb="154" eb="155">
      <t>ヒ</t>
    </rPh>
    <rPh sb="155" eb="156">
      <t>トウ</t>
    </rPh>
    <rPh sb="157" eb="160">
      <t>ケイジョウテキ</t>
    </rPh>
    <rPh sb="161" eb="163">
      <t>ヒヨウ</t>
    </rPh>
    <rPh sb="164" eb="166">
      <t>ゾウカ</t>
    </rPh>
    <rPh sb="171" eb="173">
      <t>コンゴ</t>
    </rPh>
    <rPh sb="174" eb="176">
      <t>オオハバ</t>
    </rPh>
    <rPh sb="177" eb="179">
      <t>シュウエキ</t>
    </rPh>
    <rPh sb="180" eb="182">
      <t>カイゼン</t>
    </rPh>
    <rPh sb="183" eb="185">
      <t>ミコ</t>
    </rPh>
    <rPh sb="191" eb="197">
      <t>キギョウサイザンダカタイ</t>
    </rPh>
    <rPh sb="197" eb="199">
      <t>ジギョウ</t>
    </rPh>
    <rPh sb="199" eb="201">
      <t>キボ</t>
    </rPh>
    <rPh sb="201" eb="203">
      <t>ヒリツ</t>
    </rPh>
    <rPh sb="205" eb="207">
      <t>イッパン</t>
    </rPh>
    <rPh sb="207" eb="209">
      <t>カイケイ</t>
    </rPh>
    <rPh sb="209" eb="210">
      <t>トウ</t>
    </rPh>
    <rPh sb="214" eb="216">
      <t>フタン</t>
    </rPh>
    <rPh sb="218" eb="221">
      <t>チホウサイ</t>
    </rPh>
    <rPh sb="222" eb="224">
      <t>ショウカン</t>
    </rPh>
    <rPh sb="224" eb="225">
      <t>ガク</t>
    </rPh>
    <rPh sb="226" eb="227">
      <t>オオ</t>
    </rPh>
    <rPh sb="229" eb="231">
      <t>ゲンショウ</t>
    </rPh>
    <rPh sb="237" eb="239">
      <t>ゾウダイ</t>
    </rPh>
    <rPh sb="243" eb="245">
      <t>シンキ</t>
    </rPh>
    <rPh sb="246" eb="248">
      <t>キサイ</t>
    </rPh>
    <rPh sb="249" eb="250">
      <t>オコナ</t>
    </rPh>
    <rPh sb="262" eb="263">
      <t>ドオ</t>
    </rPh>
    <rPh sb="265" eb="267">
      <t>ショウカン</t>
    </rPh>
    <rPh sb="268" eb="269">
      <t>オコナ</t>
    </rPh>
    <rPh sb="292" eb="294">
      <t>シタマワ</t>
    </rPh>
    <rPh sb="295" eb="296">
      <t>ヒク</t>
    </rPh>
    <rPh sb="297" eb="299">
      <t>スイジュン</t>
    </rPh>
    <rPh sb="303" eb="305">
      <t>ゲンジョウ</t>
    </rPh>
    <rPh sb="306" eb="308">
      <t>シセツ</t>
    </rPh>
    <rPh sb="309" eb="311">
      <t>セツビ</t>
    </rPh>
    <rPh sb="312" eb="314">
      <t>カダイ</t>
    </rPh>
    <rPh sb="318" eb="319">
      <t>カンガ</t>
    </rPh>
    <rPh sb="326" eb="328">
      <t>ゲンジョウ</t>
    </rPh>
    <rPh sb="328" eb="330">
      <t>シセツ</t>
    </rPh>
    <rPh sb="331" eb="333">
      <t>イッソウ</t>
    </rPh>
    <rPh sb="334" eb="336">
      <t>ユウコウ</t>
    </rPh>
    <rPh sb="337" eb="339">
      <t>カツヨウ</t>
    </rPh>
    <rPh sb="339" eb="341">
      <t>ホウホウ</t>
    </rPh>
    <rPh sb="342" eb="344">
      <t>サイテキ</t>
    </rPh>
    <rPh sb="345" eb="347">
      <t>シセツ</t>
    </rPh>
    <rPh sb="347" eb="349">
      <t>キボ</t>
    </rPh>
    <rPh sb="350" eb="352">
      <t>ケントウ</t>
    </rPh>
    <rPh sb="353" eb="355">
      <t>ジュウヨウ</t>
    </rPh>
    <rPh sb="360" eb="362">
      <t>ケイヒ</t>
    </rPh>
    <rPh sb="362" eb="364">
      <t>カイシュウ</t>
    </rPh>
    <rPh sb="364" eb="365">
      <t>リツ</t>
    </rPh>
    <rPh sb="365" eb="367">
      <t>カイゼン</t>
    </rPh>
    <rPh sb="371" eb="374">
      <t>シヨウリョウ</t>
    </rPh>
    <rPh sb="375" eb="377">
      <t>ミナオ</t>
    </rPh>
    <rPh sb="380" eb="382">
      <t>シセツ</t>
    </rPh>
    <rPh sb="382" eb="384">
      <t>リヨウ</t>
    </rPh>
    <rPh sb="384" eb="385">
      <t>リツ</t>
    </rPh>
    <rPh sb="385" eb="387">
      <t>カイゼン</t>
    </rPh>
    <rPh sb="392" eb="394">
      <t>ジンコウ</t>
    </rPh>
    <rPh sb="394" eb="396">
      <t>ドウコウ</t>
    </rPh>
    <rPh sb="397" eb="398">
      <t>フ</t>
    </rPh>
    <rPh sb="401" eb="403">
      <t>テキセイ</t>
    </rPh>
    <rPh sb="404" eb="406">
      <t>シセツ</t>
    </rPh>
    <rPh sb="406" eb="408">
      <t>キボ</t>
    </rPh>
    <rPh sb="409" eb="411">
      <t>ケントウ</t>
    </rPh>
    <rPh sb="412" eb="413">
      <t>オコナ</t>
    </rPh>
    <rPh sb="415" eb="417">
      <t>ケイエイ</t>
    </rPh>
    <rPh sb="418" eb="421">
      <t>コウリツセイ</t>
    </rPh>
    <rPh sb="421" eb="423">
      <t>コウジョウ</t>
    </rPh>
    <rPh sb="424" eb="425">
      <t>ツト</t>
    </rPh>
    <rPh sb="427" eb="429">
      <t>ヒツヨウ</t>
    </rPh>
    <phoneticPr fontId="4"/>
  </si>
  <si>
    <t>平成９年以降の供用開始から経過年数が浅く、老朽化の懸念は少ないため、管渠更新は行っておらず、管渠改善率は0％となっている。
将来的な更新・修繕費用の発生を見越した計画的な修繕・更新の実施が必要である。
また、機械装置等は経年劣化が進んでいるため、計画に基づく適切な更新投資により、ライフサイクルコストの削減に努めることが重要である。</t>
    <rPh sb="0" eb="2">
      <t>ヘイセイ</t>
    </rPh>
    <rPh sb="3" eb="4">
      <t>ネン</t>
    </rPh>
    <rPh sb="4" eb="6">
      <t>イコウ</t>
    </rPh>
    <rPh sb="7" eb="9">
      <t>キョウヨウ</t>
    </rPh>
    <rPh sb="9" eb="11">
      <t>カイシ</t>
    </rPh>
    <rPh sb="13" eb="15">
      <t>ケイカ</t>
    </rPh>
    <rPh sb="15" eb="17">
      <t>ネンスウ</t>
    </rPh>
    <rPh sb="18" eb="19">
      <t>アサ</t>
    </rPh>
    <rPh sb="21" eb="24">
      <t>ロウキュウカ</t>
    </rPh>
    <rPh sb="25" eb="27">
      <t>ケネン</t>
    </rPh>
    <rPh sb="28" eb="29">
      <t>スク</t>
    </rPh>
    <rPh sb="34" eb="36">
      <t>カンキョ</t>
    </rPh>
    <rPh sb="36" eb="38">
      <t>コウシン</t>
    </rPh>
    <rPh sb="39" eb="40">
      <t>オコナ</t>
    </rPh>
    <rPh sb="46" eb="48">
      <t>カンキョ</t>
    </rPh>
    <rPh sb="48" eb="50">
      <t>カイゼン</t>
    </rPh>
    <rPh sb="50" eb="51">
      <t>リツ</t>
    </rPh>
    <rPh sb="62" eb="65">
      <t>ショウライテキ</t>
    </rPh>
    <rPh sb="66" eb="68">
      <t>コウシン</t>
    </rPh>
    <rPh sb="69" eb="71">
      <t>シュウゼン</t>
    </rPh>
    <rPh sb="71" eb="73">
      <t>ヒヨウ</t>
    </rPh>
    <rPh sb="74" eb="76">
      <t>ハッセイ</t>
    </rPh>
    <rPh sb="77" eb="79">
      <t>ミコ</t>
    </rPh>
    <rPh sb="81" eb="84">
      <t>ケイカクテキ</t>
    </rPh>
    <rPh sb="85" eb="87">
      <t>シュウゼン</t>
    </rPh>
    <rPh sb="88" eb="90">
      <t>コウシン</t>
    </rPh>
    <rPh sb="91" eb="93">
      <t>ジッシ</t>
    </rPh>
    <rPh sb="94" eb="96">
      <t>ヒツヨウ</t>
    </rPh>
    <rPh sb="104" eb="106">
      <t>キカイ</t>
    </rPh>
    <rPh sb="106" eb="108">
      <t>ソウチ</t>
    </rPh>
    <rPh sb="108" eb="109">
      <t>トウ</t>
    </rPh>
    <rPh sb="110" eb="112">
      <t>ケイネン</t>
    </rPh>
    <rPh sb="112" eb="114">
      <t>レッカ</t>
    </rPh>
    <rPh sb="115" eb="116">
      <t>スス</t>
    </rPh>
    <rPh sb="123" eb="125">
      <t>ケイカク</t>
    </rPh>
    <rPh sb="126" eb="127">
      <t>モト</t>
    </rPh>
    <rPh sb="129" eb="131">
      <t>テキセツ</t>
    </rPh>
    <rPh sb="132" eb="134">
      <t>コウシン</t>
    </rPh>
    <rPh sb="134" eb="136">
      <t>トウシ</t>
    </rPh>
    <rPh sb="151" eb="153">
      <t>サクゲン</t>
    </rPh>
    <rPh sb="154" eb="155">
      <t>ツト</t>
    </rPh>
    <rPh sb="160" eb="162">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</si>
</sst>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F2-4191-9D13-35D8FB52C8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B0F2-4191-9D13-35D8FB52C8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c:v>
                </c:pt>
                <c:pt idx="1">
                  <c:v>46</c:v>
                </c:pt>
                <c:pt idx="2">
                  <c:v>48</c:v>
                </c:pt>
                <c:pt idx="3">
                  <c:v>40</c:v>
                </c:pt>
                <c:pt idx="4">
                  <c:v>40</c:v>
                </c:pt>
              </c:numCache>
            </c:numRef>
          </c:val>
          <c:extLst>
            <c:ext xmlns:c16="http://schemas.microsoft.com/office/drawing/2014/chart" uri="{C3380CC4-5D6E-409C-BE32-E72D297353CC}">
              <c16:uniqueId val="{00000000-AD81-4A50-B8ED-5FC268383E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D81-4A50-B8ED-5FC268383E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96.43</c:v>
                </c:pt>
                <c:pt idx="1">
                  <c:v>96.47</c:v>
                </c:pt>
                <c:pt idx="2">
                  <c:v>96.05</c:v>
                </c:pt>
                <c:pt idx="3">
                  <c:v>95.65</c:v>
                </c:pt>
                <c:pt idx="4">
                  <c:v>84.85</c:v>
                </c:pt>
              </c:numCache>
            </c:numRef>
          </c:val>
          <c:extLst>
            <c:ext xmlns:c16="http://schemas.microsoft.com/office/drawing/2014/chart" uri="{C3380CC4-5D6E-409C-BE32-E72D297353CC}">
              <c16:uniqueId val="{00000000-9CE6-4545-8075-312DF9E93E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9CE6-4545-8075-312DF9E93E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101.3</c:v>
                </c:pt>
                <c:pt idx="1">
                  <c:v>100.72</c:v>
                </c:pt>
                <c:pt idx="2">
                  <c:v>98.65</c:v>
                </c:pt>
                <c:pt idx="3">
                  <c:v>103.98</c:v>
                </c:pt>
                <c:pt idx="4">
                  <c:v>102.69</c:v>
                </c:pt>
              </c:numCache>
            </c:numRef>
          </c:val>
          <c:extLst>
            <c:ext xmlns:c16="http://schemas.microsoft.com/office/drawing/2014/chart" uri="{C3380CC4-5D6E-409C-BE32-E72D297353CC}">
              <c16:uniqueId val="{00000000-9B67-486A-B753-CAD6643980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67-486A-B753-CAD6643980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48-47B7-B1EF-F588CB8E87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8-47B7-B1EF-F588CB8E87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BA-46F1-8254-1ED7654AB9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BA-46F1-8254-1ED7654AB9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AA-43F8-A113-60FC5E880E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AA-43F8-A113-60FC5E880E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1D-4189-AD38-B84B9DA6DE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D-4189-AD38-B84B9DA6DE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3990.7</c:v>
                </c:pt>
                <c:pt idx="1">
                  <c:v>2990.06</c:v>
                </c:pt>
                <c:pt idx="2">
                  <c:v>2090.64</c:v>
                </c:pt>
                <c:pt idx="3" formatCode="#,##0.00;&quot;△&quot;#,##0.00">
                  <c:v>0</c:v>
                </c:pt>
                <c:pt idx="4">
                  <c:v>2708.95</c:v>
                </c:pt>
              </c:numCache>
            </c:numRef>
          </c:val>
          <c:extLst>
            <c:ext xmlns:c16="http://schemas.microsoft.com/office/drawing/2014/chart" uri="{C3380CC4-5D6E-409C-BE32-E72D297353CC}">
              <c16:uniqueId val="{00000000-7777-49E4-9B8B-9BBD656FEA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777-49E4-9B8B-9BBD656FEA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69.89</c:v>
                </c:pt>
                <c:pt idx="1">
                  <c:v>30.88</c:v>
                </c:pt>
                <c:pt idx="2">
                  <c:v>60.61</c:v>
                </c:pt>
                <c:pt idx="3">
                  <c:v>71.680000000000007</c:v>
                </c:pt>
                <c:pt idx="4">
                  <c:v>65.319999999999993</c:v>
                </c:pt>
              </c:numCache>
            </c:numRef>
          </c:val>
          <c:extLst>
            <c:ext xmlns:c16="http://schemas.microsoft.com/office/drawing/2014/chart" uri="{C3380CC4-5D6E-409C-BE32-E72D297353CC}">
              <c16:uniqueId val="{00000000-563C-47DE-B49A-15AFB0CBD4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563C-47DE-B49A-15AFB0CBD4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388.07</c:v>
                </c:pt>
                <c:pt idx="1">
                  <c:v>835.99</c:v>
                </c:pt>
                <c:pt idx="2">
                  <c:v>423.7</c:v>
                </c:pt>
                <c:pt idx="3">
                  <c:v>353.73</c:v>
                </c:pt>
                <c:pt idx="4">
                  <c:v>419.66</c:v>
                </c:pt>
              </c:numCache>
            </c:numRef>
          </c:val>
          <c:extLst>
            <c:ext xmlns:c16="http://schemas.microsoft.com/office/drawing/2014/chart" uri="{C3380CC4-5D6E-409C-BE32-E72D297353CC}">
              <c16:uniqueId val="{00000000-F8B6-4A9B-81B9-3060A4A0B7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8B6-4A9B-81B9-3060A4A0B7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1" zoomScale="80" zoomScaleNormal="80" workbookViewId="0">
      <selection activeCell="BU87" sqref="BU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高野町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3073</v>
      </c>
      <c r="AM8" s="50"/>
      <c r="AN8" s="50"/>
      <c r="AO8" s="50"/>
      <c r="AP8" s="50"/>
      <c r="AQ8" s="50"/>
      <c r="AR8" s="50"/>
      <c r="AS8" s="50"/>
      <c r="AT8" s="45">
        <f>データ!T6</f>
        <v>137.03</v>
      </c>
      <c r="AU8" s="45"/>
      <c r="AV8" s="45"/>
      <c r="AW8" s="45"/>
      <c r="AX8" s="45"/>
      <c r="AY8" s="45"/>
      <c r="AZ8" s="45"/>
      <c r="BA8" s="45"/>
      <c r="BB8" s="45">
        <f>データ!U6</f>
        <v>22.43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2.17</v>
      </c>
      <c r="Q10" s="45"/>
      <c r="R10" s="45"/>
      <c r="S10" s="45"/>
      <c r="T10" s="45"/>
      <c r="U10" s="45"/>
      <c r="V10" s="45"/>
      <c r="W10" s="45">
        <f>データ!Q6</f>
        <v>73.53</v>
      </c>
      <c r="X10" s="45"/>
      <c r="Y10" s="45"/>
      <c r="Z10" s="45"/>
      <c r="AA10" s="45"/>
      <c r="AB10" s="45"/>
      <c r="AC10" s="45"/>
      <c r="AD10" s="50">
        <f>データ!R6</f>
        <v>3400</v>
      </c>
      <c r="AE10" s="50"/>
      <c r="AF10" s="50"/>
      <c r="AG10" s="50"/>
      <c r="AH10" s="50"/>
      <c r="AI10" s="50"/>
      <c r="AJ10" s="50"/>
      <c r="AK10" s="2"/>
      <c r="AL10" s="50">
        <f>データ!V6</f>
        <v>66</v>
      </c>
      <c r="AM10" s="50"/>
      <c r="AN10" s="50"/>
      <c r="AO10" s="50"/>
      <c r="AP10" s="50"/>
      <c r="AQ10" s="50"/>
      <c r="AR10" s="50"/>
      <c r="AS10" s="50"/>
      <c r="AT10" s="45">
        <f>データ!W6</f>
        <v>0.08</v>
      </c>
      <c r="AU10" s="45"/>
      <c r="AV10" s="45"/>
      <c r="AW10" s="45"/>
      <c r="AX10" s="45"/>
      <c r="AY10" s="45"/>
      <c r="AZ10" s="45"/>
      <c r="BA10" s="45"/>
      <c r="BB10" s="45">
        <f>データ!X6</f>
        <v>825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LoWCGgd7PilhpY5h4KVnb1ttP00aVHusUza4tzZ59GbsWTG7h70eQcIj/f7UVFFPO6qlt+n4X0hUpiWrXCTp5w==" saltValue="jVl/gKcFiaG+8s8Gyeft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303445</v>
      </c>
      <c r="D6" s="33">
        <f t="shared" si="3"/>
        <v>47</v>
      </c>
      <c r="E6" s="33">
        <f t="shared" si="3"/>
        <v>17</v>
      </c>
      <c r="F6" s="33">
        <f t="shared" si="3"/>
        <v>4</v>
      </c>
      <c r="G6" s="33">
        <f t="shared" si="3"/>
        <v>0</v>
      </c>
      <c r="H6" s="33" t="str">
        <f t="shared" si="3"/>
        <v>和歌山県　高野町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2.17</v>
      </c>
      <c r="Q6" s="34">
        <f t="shared" si="3"/>
        <v>73.53</v>
      </c>
      <c r="R6" s="34">
        <f t="shared" si="3"/>
        <v>3400</v>
      </c>
      <c r="S6" s="34">
        <f t="shared" si="3"/>
        <v>3073</v>
      </c>
      <c r="T6" s="34">
        <f t="shared" si="3"/>
        <v>137.03</v>
      </c>
      <c r="U6" s="34">
        <f t="shared" si="3"/>
        <v>22.43</v>
      </c>
      <c r="V6" s="34">
        <f t="shared" si="3"/>
        <v>66</v>
      </c>
      <c r="W6" s="34">
        <f t="shared" si="3"/>
        <v>0.08</v>
      </c>
      <c r="X6" s="34">
        <f t="shared" si="3"/>
        <v>825</v>
      </c>
      <c r="Y6" s="35">
        <f>IF(Y7="",NA(),Y7)</f>
        <v>101.3</v>
      </c>
      <c r="Z6" s="35">
        <f t="shared" ref="Z6:AH6" si="4">IF(Z7="",NA(),Z7)</f>
        <v>100.72</v>
      </c>
      <c r="AA6" s="35">
        <f t="shared" si="4"/>
        <v>98.65</v>
      </c>
      <c r="AB6" s="35">
        <f t="shared" si="4"/>
        <v>103.98</v>
      </c>
      <c r="AC6" s="35">
        <f t="shared" si="4"/>
        <v>102.69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3990.7</v>
      </c>
      <c r="BG6" s="35">
        <f t="shared" ref="BG6:BO6" si="7">IF(BG7="",NA(),BG7)</f>
        <v>2990.06</v>
      </c>
      <c r="BH6" s="35">
        <f t="shared" si="7"/>
        <v>2090.64</v>
      </c>
      <c r="BI6" s="34">
        <f t="shared" si="7"/>
        <v>0</v>
      </c>
      <c r="BJ6" s="35">
        <f t="shared" si="7"/>
        <v>2708.95</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69.89</v>
      </c>
      <c r="BR6" s="35">
        <f t="shared" ref="BR6:BZ6" si="8">IF(BR7="",NA(),BR7)</f>
        <v>30.88</v>
      </c>
      <c r="BS6" s="35">
        <f t="shared" si="8"/>
        <v>60.61</v>
      </c>
      <c r="BT6" s="35">
        <f t="shared" si="8"/>
        <v>71.680000000000007</v>
      </c>
      <c r="BU6" s="35">
        <f t="shared" si="8"/>
        <v>65.319999999999993</v>
      </c>
      <c r="BV6" s="35">
        <f t="shared" si="8"/>
        <v>66.56</v>
      </c>
      <c r="BW6" s="35">
        <f t="shared" si="8"/>
        <v>66.22</v>
      </c>
      <c r="BX6" s="35">
        <f t="shared" si="8"/>
        <v>69.87</v>
      </c>
      <c r="BY6" s="35">
        <f t="shared" si="8"/>
        <v>74.3</v>
      </c>
      <c r="BZ6" s="35">
        <f t="shared" si="8"/>
        <v>72.260000000000005</v>
      </c>
      <c r="CA6" s="34" t="str">
        <f>IF(CA7="","",IF(CA7="-","【-】","【"&amp;SUBSTITUTE(TEXT(CA7,"#,##0.00"),"-","△")&amp;"】"))</f>
        <v>【74.48】</v>
      </c>
      <c r="CB6" s="35">
        <f>IF(CB7="",NA(),CB7)</f>
        <v>388.07</v>
      </c>
      <c r="CC6" s="35">
        <f t="shared" ref="CC6:CK6" si="9">IF(CC7="",NA(),CC7)</f>
        <v>835.99</v>
      </c>
      <c r="CD6" s="35">
        <f t="shared" si="9"/>
        <v>423.7</v>
      </c>
      <c r="CE6" s="35">
        <f t="shared" si="9"/>
        <v>353.73</v>
      </c>
      <c r="CF6" s="35">
        <f t="shared" si="9"/>
        <v>419.66</v>
      </c>
      <c r="CG6" s="35">
        <f t="shared" si="9"/>
        <v>244.29</v>
      </c>
      <c r="CH6" s="35">
        <f t="shared" si="9"/>
        <v>246.72</v>
      </c>
      <c r="CI6" s="35">
        <f t="shared" si="9"/>
        <v>234.96</v>
      </c>
      <c r="CJ6" s="35">
        <f t="shared" si="9"/>
        <v>221.81</v>
      </c>
      <c r="CK6" s="35">
        <f t="shared" si="9"/>
        <v>230.02</v>
      </c>
      <c r="CL6" s="34" t="str">
        <f>IF(CL7="","",IF(CL7="-","【-】","【"&amp;SUBSTITUTE(TEXT(CL7,"#,##0.00"),"-","△")&amp;"】"))</f>
        <v>【219.46】</v>
      </c>
      <c r="CM6" s="35">
        <f>IF(CM7="",NA(),CM7)</f>
        <v>46</v>
      </c>
      <c r="CN6" s="35">
        <f t="shared" ref="CN6:CV6" si="10">IF(CN7="",NA(),CN7)</f>
        <v>46</v>
      </c>
      <c r="CO6" s="35">
        <f t="shared" si="10"/>
        <v>48</v>
      </c>
      <c r="CP6" s="35">
        <f t="shared" si="10"/>
        <v>40</v>
      </c>
      <c r="CQ6" s="35">
        <f t="shared" si="10"/>
        <v>40</v>
      </c>
      <c r="CR6" s="35">
        <f t="shared" si="10"/>
        <v>43.58</v>
      </c>
      <c r="CS6" s="35">
        <f t="shared" si="10"/>
        <v>41.35</v>
      </c>
      <c r="CT6" s="35">
        <f t="shared" si="10"/>
        <v>42.9</v>
      </c>
      <c r="CU6" s="35">
        <f t="shared" si="10"/>
        <v>43.36</v>
      </c>
      <c r="CV6" s="35">
        <f t="shared" si="10"/>
        <v>42.56</v>
      </c>
      <c r="CW6" s="34" t="str">
        <f>IF(CW7="","",IF(CW7="-","【-】","【"&amp;SUBSTITUTE(TEXT(CW7,"#,##0.00"),"-","△")&amp;"】"))</f>
        <v>【42.82】</v>
      </c>
      <c r="CX6" s="35">
        <f>IF(CX7="",NA(),CX7)</f>
        <v>96.43</v>
      </c>
      <c r="CY6" s="35">
        <f t="shared" ref="CY6:DG6" si="11">IF(CY7="",NA(),CY7)</f>
        <v>96.47</v>
      </c>
      <c r="CZ6" s="35">
        <f t="shared" si="11"/>
        <v>96.05</v>
      </c>
      <c r="DA6" s="35">
        <f t="shared" si="11"/>
        <v>95.65</v>
      </c>
      <c r="DB6" s="35">
        <f t="shared" si="11"/>
        <v>84.85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303445</v>
      </c>
      <c r="D7" s="37">
        <v>47</v>
      </c>
      <c r="E7" s="37">
        <v>17</v>
      </c>
      <c r="F7" s="37">
        <v>4</v>
      </c>
      <c r="G7" s="37">
        <v>0</v>
      </c>
      <c r="H7" s="37" t="s">
        <v>98</v>
      </c>
      <c r="I7" s="37" t="s">
        <v>99</v>
      </c>
      <c r="J7" s="37" t="s">
        <v>100</v>
      </c>
      <c r="K7" s="37" t="s">
        <v>101</v>
      </c>
      <c r="L7" s="37" t="s">
        <v>102</v>
      </c>
      <c r="M7" s="37" t="s">
        <v>103</v>
      </c>
      <c r="N7" s="38" t="s">
        <v>104</v>
      </c>
      <c r="O7" s="38" t="s">
        <v>105</v>
      </c>
      <c r="P7" s="38">
        <v>2.17</v>
      </c>
      <c r="Q7" s="38">
        <v>73.53</v>
      </c>
      <c r="R7" s="38">
        <v>3400</v>
      </c>
      <c r="S7" s="38">
        <v>3073</v>
      </c>
      <c r="T7" s="38">
        <v>137.03</v>
      </c>
      <c r="U7" s="38">
        <v>22.43</v>
      </c>
      <c r="V7" s="38">
        <v>66</v>
      </c>
      <c r="W7" s="38">
        <v>0.08</v>
      </c>
      <c r="X7" s="38">
        <v>825</v>
      </c>
      <c r="Y7" s="38">
        <v>101.3</v>
      </c>
      <c r="Z7" s="38">
        <v>100.72</v>
      </c>
      <c r="AA7" s="38">
        <v>98.65</v>
      </c>
      <c r="AB7" s="38">
        <v>103.98</v>
      </c>
      <c r="AC7" s="38">
        <v>102.69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3990.7</v>
      </c>
      <c r="BG7" s="38">
        <v>2990.06</v>
      </c>
      <c r="BH7" s="38">
        <v>2090.64</v>
      </c>
      <c r="BI7" s="38">
        <v>0</v>
      </c>
      <c r="BJ7" s="38">
        <v>2708.95</v>
      </c>
      <c r="BK7" s="38">
        <v>1436</v>
      </c>
      <c r="BL7" s="38">
        <v>1434.89</v>
      </c>
      <c r="BM7" s="38">
        <v>1298.9100000000001</v>
      </c>
      <c r="BN7" s="38">
        <v>1243.71</v>
      </c>
      <c r="BO7" s="38">
        <v>1194.1500000000001</v>
      </c>
      <c r="BP7" s="38">
        <v>1209.4000000000001</v>
      </c>
      <c r="BQ7" s="38">
        <v>69.89</v>
      </c>
      <c r="BR7" s="38">
        <v>30.88</v>
      </c>
      <c r="BS7" s="38">
        <v>60.61</v>
      </c>
      <c r="BT7" s="38">
        <v>71.680000000000007</v>
      </c>
      <c r="BU7" s="38">
        <v>65.319999999999993</v>
      </c>
      <c r="BV7" s="38">
        <v>66.56</v>
      </c>
      <c r="BW7" s="38">
        <v>66.22</v>
      </c>
      <c r="BX7" s="38">
        <v>69.87</v>
      </c>
      <c r="BY7" s="38">
        <v>74.3</v>
      </c>
      <c r="BZ7" s="38">
        <v>72.260000000000005</v>
      </c>
      <c r="CA7" s="38">
        <v>74.48</v>
      </c>
      <c r="CB7" s="38">
        <v>388.07</v>
      </c>
      <c r="CC7" s="38">
        <v>835.99</v>
      </c>
      <c r="CD7" s="38">
        <v>423.7</v>
      </c>
      <c r="CE7" s="38">
        <v>353.73</v>
      </c>
      <c r="CF7" s="38">
        <v>419.66</v>
      </c>
      <c r="CG7" s="38">
        <v>244.29</v>
      </c>
      <c r="CH7" s="38">
        <v>246.72</v>
      </c>
      <c r="CI7" s="38">
        <v>234.96</v>
      </c>
      <c r="CJ7" s="38">
        <v>221.81</v>
      </c>
      <c r="CK7" s="38">
        <v>230.02</v>
      </c>
      <c r="CL7" s="38">
        <v>219.46</v>
      </c>
      <c r="CM7" s="38">
        <v>46</v>
      </c>
      <c r="CN7" s="38">
        <v>46</v>
      </c>
      <c r="CO7" s="38">
        <v>48</v>
      </c>
      <c r="CP7" s="38">
        <v>40</v>
      </c>
      <c r="CQ7" s="38">
        <v>40</v>
      </c>
      <c r="CR7" s="38">
        <v>43.58</v>
      </c>
      <c r="CS7" s="38">
        <v>41.35</v>
      </c>
      <c r="CT7" s="38">
        <v>42.9</v>
      </c>
      <c r="CU7" s="38">
        <v>43.36</v>
      </c>
      <c r="CV7" s="38">
        <v>42.56</v>
      </c>
      <c r="CW7" s="38">
        <v>42.82</v>
      </c>
      <c r="CX7" s="38">
        <v>96.43</v>
      </c>
      <c r="CY7" s="38">
        <v>96.47</v>
      </c>
      <c r="CZ7" s="38">
        <v>96.05</v>
      </c>
      <c r="DA7" s="38">
        <v>95.65</v>
      </c>
      <c r="DB7" s="38">
        <v>84.85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2020-01-23T07:27:53Z</cp:lastPrinted>
  <dcterms:created xsi:type="dcterms:W3CDTF">2019-12-05T05:13:32Z</dcterms:created>
  <dcterms:modified xsi:type="dcterms:W3CDTF">2020-01-30T05:38:33Z</dcterms:modified>
  <cp:category/>
</cp:coreProperties>
</file>