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LANDISK-PUBLIC\Koeikigyo-A\10.ぎょうせい\コ.高野町\01.アドバイザリ\R01年度\50.経営分析表\"/>
    </mc:Choice>
  </mc:AlternateContent>
  <xr:revisionPtr revIDLastSave="0" documentId="13_ncr:1_{1F8B472D-1A22-41CD-93FE-5BE635C9FC09}" xr6:coauthVersionLast="45" xr6:coauthVersionMax="45" xr10:uidLastSave="{00000000-0000-0000-0000-000000000000}"/>
  <workbookProtection workbookAlgorithmName="SHA-512" workbookHashValue="EaMJ3fSa9L1zxKtk1F1mYdjxxxxcIsfVhBSJn4Kt4egHJ0/dfszrUEU//Vgt2RWVjYJq9/pfJWvMKCqTyRZCBw==" workbookSaltValue="jBDdrO5gweS5/9WzzcSgK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T8" i="4"/>
  <c r="AL8" i="4"/>
  <c r="W8" i="4"/>
  <c r="P8" i="4"/>
  <c r="B6"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<sst xmlns="http://schemas.openxmlformats.org/spreadsheetml/2006/main" count="228" uniqueCount="112">
  <si>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</si>
  <si>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</si>
  <si>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</si>
  <si>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</si>
  <si>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</si>
  <si>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</si>
  <si>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</si>
  <si>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</si>
  <si>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</si>
  <si>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</si>
  <si>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</si>
  <si>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</si>
  <si>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</si>
  <si>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</si>
  <si>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</si>
  <si>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</si>
  <si>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</si>
  <si>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</si>
  <si>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</si>
  <si>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</si>
  <si>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</si>
  <si>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</si>
  <si>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</si>
  <si>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</si>
  <si>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</si>
  <si>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</si>
  <si>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</si>
  <si>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</si>
  <si>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</si>
  <si>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</si>
  <si>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</si>
  <si>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</si>
  <si>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</si>
  <si>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</si>
  <si>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</si>
  <si>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</si>
  <si>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</si>
  <si>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</si>
  <si>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</si>
  <si>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</si>
  <si>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</si>
  <si>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</si>
  <si>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</si>
  <si>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</si>
  <si>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</si>
  <si>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</si>
  <si>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</si>
  <si>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</si>
  <si>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</si>
  <si>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</si>
  <si>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</si>
  <si>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</si>
  <si>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</si>
  <si>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</si>
  <si>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</si>
  <si>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</si>
  <si>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</si>
  <si>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</si>
  <si>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</si>
  <si>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</si>
  <si>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</si>
  <si>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</si>
  <si>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</si>
  <si>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</si>
  <si>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</si>
  <si>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</si>
  <si>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</si>
  <si>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</si>
  <si>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</si>
  <si>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</si>
  <si>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</si>
  <si>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</si>
  <si>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</si>
  <si>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</si>
  <si>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</si>
  <si>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</si>
  <si>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</si>
  <si>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</si>
  <si>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</si>
  <si>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</si>
  <si>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</si>
  <si>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</si>
  <si>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</si>
  <si>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</si>
  <si>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</si>
  <si>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</si>
  <si>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</si>
  <si>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</si>
  <si>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</si>
  <si>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</si>
  <si>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</si>
  <si>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</si>
  <si>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</si>
  <si>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</si>
  <si>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</si>
  <si>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</si>
  <si>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</si>
  <si>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</si>
  <si>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</si>
  <si>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</si>
  <si>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</si>
  <si>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</si>
  <si>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</si>
  <si>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</si>
  <si>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</si>
  <si>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</si>
  <si>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</si>
  <si>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</si>
  <si>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</si>
  <si>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高野町では公共下水道・特定環境保全公共下水道・農業集落排水・個別排水処理・生活排水処理と下水道事業を展開しており、下水道の普及に努めている。この結果、類似団体平均を大きく上回る高い水洗化率を達成している。
このうち、公共下水道は町中心部である高野山処理区の汚水処理を行っている。
将来的には人口減少による料金収入の減少が見込まれることから、現在の安定した経営を継続していくために、重要施設の長寿命化による更新費用の抑制と施設規模の適正化に取り組み、一層の経営効率化に努める。</t>
    <rPh sb="0" eb="3">
      <t>コウヤチョウ</t>
    </rPh>
    <rPh sb="5" eb="10">
      <t>コウキョウゲスイドウ</t>
    </rPh>
    <rPh sb="11" eb="13">
      <t>トクテイ</t>
    </rPh>
    <rPh sb="13" eb="15">
      <t>カンキョウ</t>
    </rPh>
    <rPh sb="15" eb="17">
      <t>ホゼン</t>
    </rPh>
    <rPh sb="17" eb="19">
      <t>コウキョウ</t>
    </rPh>
    <rPh sb="19" eb="22">
      <t>ゲスイドウ</t>
    </rPh>
    <rPh sb="23" eb="25">
      <t>ノウギョウ</t>
    </rPh>
    <rPh sb="25" eb="27">
      <t>シュウラク</t>
    </rPh>
    <rPh sb="27" eb="29">
      <t>ハイスイ</t>
    </rPh>
    <rPh sb="30" eb="32">
      <t>コベツ</t>
    </rPh>
    <rPh sb="32" eb="34">
      <t>ハイスイ</t>
    </rPh>
    <rPh sb="34" eb="36">
      <t>ショリ</t>
    </rPh>
    <rPh sb="37" eb="39">
      <t>セイカツ</t>
    </rPh>
    <rPh sb="39" eb="41">
      <t>ハイスイ</t>
    </rPh>
    <rPh sb="41" eb="43">
      <t>ショリ</t>
    </rPh>
    <rPh sb="44" eb="47">
      <t>ゲスイドウ</t>
    </rPh>
    <rPh sb="47" eb="49">
      <t>ジギョウ</t>
    </rPh>
    <rPh sb="50" eb="52">
      <t>テンカイ</t>
    </rPh>
    <rPh sb="57" eb="60">
      <t>ゲスイドウ</t>
    </rPh>
    <rPh sb="61" eb="63">
      <t>フキュウ</t>
    </rPh>
    <rPh sb="64" eb="65">
      <t>ツト</t>
    </rPh>
    <rPh sb="72" eb="74">
      <t>ケッカ</t>
    </rPh>
    <rPh sb="75" eb="81">
      <t>ルイジダンタイヘイキン</t>
    </rPh>
    <rPh sb="82" eb="83">
      <t>オオ</t>
    </rPh>
    <rPh sb="85" eb="87">
      <t>ウワマワ</t>
    </rPh>
    <rPh sb="88" eb="89">
      <t>タカ</t>
    </rPh>
    <rPh sb="90" eb="93">
      <t>スイセンカ</t>
    </rPh>
    <rPh sb="93" eb="94">
      <t>リツ</t>
    </rPh>
    <rPh sb="95" eb="97">
      <t>タッセイ</t>
    </rPh>
    <rPh sb="108" eb="110">
      <t>コウキョウ</t>
    </rPh>
    <rPh sb="110" eb="113">
      <t>ゲスイドウ</t>
    </rPh>
    <rPh sb="114" eb="115">
      <t>マチ</t>
    </rPh>
    <rPh sb="115" eb="118">
      <t>チュウシンブ</t>
    </rPh>
    <rPh sb="121" eb="123">
      <t>コウヤ</t>
    </rPh>
    <rPh sb="123" eb="124">
      <t>ヤマ</t>
    </rPh>
    <rPh sb="124" eb="126">
      <t>ショリ</t>
    </rPh>
    <rPh sb="126" eb="127">
      <t>ク</t>
    </rPh>
    <rPh sb="128" eb="130">
      <t>オスイ</t>
    </rPh>
    <rPh sb="130" eb="132">
      <t>ショリ</t>
    </rPh>
    <rPh sb="133" eb="134">
      <t>オコナ</t>
    </rPh>
    <rPh sb="140" eb="143">
      <t>ショウライテキ</t>
    </rPh>
    <rPh sb="145" eb="147">
      <t>ジンコウ</t>
    </rPh>
    <rPh sb="147" eb="149">
      <t>ゲンショウ</t>
    </rPh>
    <rPh sb="152" eb="154">
      <t>リョウキン</t>
    </rPh>
    <rPh sb="154" eb="156">
      <t>シュウニュウ</t>
    </rPh>
    <rPh sb="157" eb="159">
      <t>ゲンショウ</t>
    </rPh>
    <rPh sb="160" eb="162">
      <t>ミコ</t>
    </rPh>
    <rPh sb="170" eb="172">
      <t>ゲンザイ</t>
    </rPh>
    <rPh sb="173" eb="175">
      <t>アンテイ</t>
    </rPh>
    <rPh sb="177" eb="179">
      <t>ケイエイ</t>
    </rPh>
    <rPh sb="180" eb="182">
      <t>ケイゾク</t>
    </rPh>
    <rPh sb="190" eb="192">
      <t>ジュウヨウ</t>
    </rPh>
    <rPh sb="192" eb="194">
      <t>シセツ</t>
    </rPh>
    <rPh sb="195" eb="199">
      <t>チョウジュミョウカ</t>
    </rPh>
    <rPh sb="202" eb="204">
      <t>コウシン</t>
    </rPh>
    <rPh sb="204" eb="206">
      <t>ヒヨウ</t>
    </rPh>
    <rPh sb="207" eb="209">
      <t>ヨクセイ</t>
    </rPh>
    <rPh sb="210" eb="212">
      <t>シセツ</t>
    </rPh>
    <rPh sb="212" eb="214">
      <t>キボ</t>
    </rPh>
    <rPh sb="215" eb="217">
      <t>テキセイ</t>
    </rPh>
    <rPh sb="217" eb="218">
      <t>カ</t>
    </rPh>
    <rPh sb="219" eb="220">
      <t>ト</t>
    </rPh>
    <rPh sb="221" eb="222">
      <t>ク</t>
    </rPh>
    <rPh sb="224" eb="226">
      <t>イッソウ</t>
    </rPh>
    <rPh sb="227" eb="229">
      <t>ケイエイ</t>
    </rPh>
    <rPh sb="229" eb="232">
      <t>コウリツカ</t>
    </rPh>
    <rPh sb="233" eb="234">
      <t>ツト</t>
    </rPh>
    <phoneticPr fontId="4"/>
  </si>
  <si>
    <t>昭和初期からある管路については、平成２年度からの計画的な改築・更新の取組みにより一定の改善が見られていることもあり、直近の③管渠改善率は0％である。
現在は、今後必要となる処理施設の耐震化や改築、陥没対策のための調査を行いながら、長寿命化計画に沿って施設の改修をすすめている。</t>
    <rPh sb="0" eb="2">
      <t>ショウワ</t>
    </rPh>
    <rPh sb="2" eb="4">
      <t>ショキ</t>
    </rPh>
    <rPh sb="8" eb="10">
      <t>カンロ</t>
    </rPh>
    <rPh sb="16" eb="18">
      <t>ヘイセイ</t>
    </rPh>
    <rPh sb="19" eb="21">
      <t>ネンド</t>
    </rPh>
    <rPh sb="24" eb="27">
      <t>ケイカクテキ</t>
    </rPh>
    <rPh sb="28" eb="30">
      <t>カイチク</t>
    </rPh>
    <rPh sb="34" eb="35">
      <t>ト</t>
    </rPh>
    <rPh sb="35" eb="36">
      <t>ク</t>
    </rPh>
    <rPh sb="40" eb="42">
      <t>イッテイ</t>
    </rPh>
    <rPh sb="43" eb="45">
      <t>カイゼン</t>
    </rPh>
    <rPh sb="46" eb="47">
      <t>ミ</t>
    </rPh>
    <rPh sb="58" eb="60">
      <t>チョッキン</t>
    </rPh>
    <rPh sb="62" eb="64">
      <t>カンキョ</t>
    </rPh>
    <rPh sb="64" eb="66">
      <t>カイゼン</t>
    </rPh>
    <rPh sb="66" eb="67">
      <t>リツ</t>
    </rPh>
    <rPh sb="75" eb="77">
      <t>ゲンザイ</t>
    </rPh>
    <rPh sb="79" eb="81">
      <t>コンゴ</t>
    </rPh>
    <rPh sb="81" eb="83">
      <t>ヒツヨウ</t>
    </rPh>
    <rPh sb="86" eb="88">
      <t>ショリ</t>
    </rPh>
    <rPh sb="88" eb="90">
      <t>シセツ</t>
    </rPh>
    <rPh sb="91" eb="94">
      <t>タイシンカ</t>
    </rPh>
    <rPh sb="95" eb="97">
      <t>カイチク</t>
    </rPh>
    <rPh sb="98" eb="100">
      <t>カンボツ</t>
    </rPh>
    <rPh sb="100" eb="102">
      <t>タイサク</t>
    </rPh>
    <rPh sb="106" eb="108">
      <t>チョウサ</t>
    </rPh>
    <rPh sb="109" eb="110">
      <t>オコナ</t>
    </rPh>
    <phoneticPr fontId="4"/>
  </si>
  <si>
    <t xml:space="preserve">①収益的収支比率が100％前後で推移していること、⑥汚水処理原価が類似団体平均より低い水準を維持していること、また、⑤経費回率がH27年度以降100％を維持していることから、経営状態は安定していると言える。
④企業債残高対給水収益比率は類似団体平均よりも低く、過度な企業債依存はなく、財政状態も健全といえる。
⑧水洗化率は100％であり、⑦施設利用率も改善傾向にある。
引き続き効率的な事業運営に取り組み、健全な経営状態を維持していく。
</t>
    <rPh sb="1" eb="8">
      <t>シュウエキテキシュウシヒリツ</t>
    </rPh>
    <rPh sb="13" eb="15">
      <t>ゼンゴ</t>
    </rPh>
    <rPh sb="16" eb="18">
      <t>スイイ</t>
    </rPh>
    <rPh sb="43" eb="45">
      <t>スイジュン</t>
    </rPh>
    <rPh sb="46" eb="48">
      <t>イジ</t>
    </rPh>
    <rPh sb="62" eb="63">
      <t>リツ</t>
    </rPh>
    <rPh sb="99" eb="100">
      <t>イ</t>
    </rPh>
    <rPh sb="105" eb="117">
      <t>キギョウサイザンダカタイキュウスイシュウエキヒリツ</t>
    </rPh>
    <rPh sb="118" eb="124">
      <t>ルイジダンタイヘイキン</t>
    </rPh>
    <rPh sb="127" eb="128">
      <t>ヒク</t>
    </rPh>
    <rPh sb="130" eb="132">
      <t>カド</t>
    </rPh>
    <rPh sb="133" eb="135">
      <t>キギョウ</t>
    </rPh>
    <rPh sb="135" eb="136">
      <t>サイ</t>
    </rPh>
    <rPh sb="136" eb="138">
      <t>イゾン</t>
    </rPh>
    <rPh sb="142" eb="144">
      <t>ザイセイ</t>
    </rPh>
    <rPh sb="144" eb="146">
      <t>ジョウタイ</t>
    </rPh>
    <rPh sb="147" eb="149">
      <t>ケンゼン</t>
    </rPh>
    <rPh sb="156" eb="159">
      <t>スイセンカ</t>
    </rPh>
    <rPh sb="159" eb="160">
      <t>リツ</t>
    </rPh>
    <rPh sb="170" eb="172">
      <t>シセツ</t>
    </rPh>
    <rPh sb="172" eb="174">
      <t>リヨウ</t>
    </rPh>
    <rPh sb="174" eb="175">
      <t>リツ</t>
    </rPh>
    <rPh sb="176" eb="178">
      <t>カイゼン</t>
    </rPh>
    <rPh sb="178" eb="180">
      <t>ケイコウ</t>
    </rPh>
    <rPh sb="185" eb="186">
      <t>ヒ</t>
    </rPh>
    <rPh sb="187" eb="188">
      <t>ツヅ</t>
    </rPh>
    <rPh sb="189" eb="192">
      <t>コウリツテキ</t>
    </rPh>
    <rPh sb="193" eb="195">
      <t>ジギョウ</t>
    </rPh>
    <rPh sb="195" eb="197">
      <t>ウンエイ</t>
    </rPh>
    <rPh sb="198" eb="199">
      <t>ト</t>
    </rPh>
    <rPh sb="200" eb="201">
      <t>ク</t>
    </rPh>
    <rPh sb="203" eb="205">
      <t>ケンゼン</t>
    </rPh>
    <rPh sb="206" eb="208">
      <t>ケイエイ</t>
    </rPh>
    <rPh sb="208" eb="210">
      <t>ジョウタイ</t>
    </rPh>
    <rPh sb="211" eb="213">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</si>
</sst>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C5-4C6B-90DF-EFF3E7A9D2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0.14000000000000001</c:v>
                </c:pt>
                <c:pt idx="2">
                  <c:v>0.16</c:v>
                </c:pt>
                <c:pt idx="3">
                  <c:v>0.15</c:v>
                </c:pt>
                <c:pt idx="4">
                  <c:v>0.16</c:v>
                </c:pt>
              </c:numCache>
            </c:numRef>
          </c:val>
          <c:smooth val="0"/>
          <c:extLst>
            <c:ext xmlns:c16="http://schemas.microsoft.com/office/drawing/2014/chart" uri="{C3380CC4-5D6E-409C-BE32-E72D297353CC}">
              <c16:uniqueId val="{00000001-B0C5-4C6B-90DF-EFF3E7A9D2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62.65</c:v>
                </c:pt>
                <c:pt idx="1">
                  <c:v>64.760000000000005</c:v>
                </c:pt>
                <c:pt idx="2">
                  <c:v>62.8</c:v>
                </c:pt>
                <c:pt idx="3">
                  <c:v>54.43</c:v>
                </c:pt>
                <c:pt idx="4">
                  <c:v>69.73</c:v>
                </c:pt>
              </c:numCache>
            </c:numRef>
          </c:val>
          <c:extLst>
            <c:ext xmlns:c16="http://schemas.microsoft.com/office/drawing/2014/chart" uri="{C3380CC4-5D6E-409C-BE32-E72D297353CC}">
              <c16:uniqueId val="{00000000-806F-4658-8EFD-2233FF2CC3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62.25</c:v>
                </c:pt>
                <c:pt idx="1">
                  <c:v>58.04</c:v>
                </c:pt>
                <c:pt idx="2">
                  <c:v>55.58</c:v>
                </c:pt>
                <c:pt idx="3">
                  <c:v>54.05</c:v>
                </c:pt>
                <c:pt idx="4">
                  <c:v>57.54</c:v>
                </c:pt>
              </c:numCache>
            </c:numRef>
          </c:val>
          <c:smooth val="0"/>
          <c:extLst>
            <c:ext xmlns:c16="http://schemas.microsoft.com/office/drawing/2014/chart" uri="{C3380CC4-5D6E-409C-BE32-E72D297353CC}">
              <c16:uniqueId val="{00000001-806F-4658-8EFD-2233FF2CC3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529-4AD6-AEBB-B96A65EF83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93.94</c:v>
                </c:pt>
                <c:pt idx="2">
                  <c:v>93.1</c:v>
                </c:pt>
                <c:pt idx="3">
                  <c:v>92.88</c:v>
                </c:pt>
                <c:pt idx="4">
                  <c:v>92.87</c:v>
                </c:pt>
              </c:numCache>
            </c:numRef>
          </c:val>
          <c:smooth val="0"/>
          <c:extLst>
            <c:ext xmlns:c16="http://schemas.microsoft.com/office/drawing/2014/chart" uri="{C3380CC4-5D6E-409C-BE32-E72D297353CC}">
              <c16:uniqueId val="{00000001-5529-4AD6-AEBB-B96A65EF83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99.58</c:v>
                </c:pt>
                <c:pt idx="1">
                  <c:v>105.32</c:v>
                </c:pt>
                <c:pt idx="2">
                  <c:v>99.46</c:v>
                </c:pt>
                <c:pt idx="3">
                  <c:v>96.89</c:v>
                </c:pt>
                <c:pt idx="4">
                  <c:v>103.37</c:v>
                </c:pt>
              </c:numCache>
            </c:numRef>
          </c:val>
          <c:extLst>
            <c:ext xmlns:c16="http://schemas.microsoft.com/office/drawing/2014/chart" uri="{C3380CC4-5D6E-409C-BE32-E72D297353CC}">
              <c16:uniqueId val="{00000000-12BD-4BD1-A589-B72CDC2BDC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D-4BD1-A589-B72CDC2BDC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B2-4AAA-B461-D89F2CDED1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B2-4AAA-B461-D89F2CDED1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D5-4456-B61C-BE63ECE73C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D5-4456-B61C-BE63ECE73C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5A-4913-B169-7FFB59FDDA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5A-4913-B169-7FFB59FDDA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E0-4608-A0C0-495788C9B37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E0-4608-A0C0-495788C9B37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472.4</c:v>
                </c:pt>
                <c:pt idx="1">
                  <c:v>358.37</c:v>
                </c:pt>
                <c:pt idx="2">
                  <c:v>260.79000000000002</c:v>
                </c:pt>
                <c:pt idx="3">
                  <c:v>233.51</c:v>
                </c:pt>
                <c:pt idx="4">
                  <c:v>439.85</c:v>
                </c:pt>
              </c:numCache>
            </c:numRef>
          </c:val>
          <c:extLst>
            <c:ext xmlns:c16="http://schemas.microsoft.com/office/drawing/2014/chart" uri="{C3380CC4-5D6E-409C-BE32-E72D297353CC}">
              <c16:uniqueId val="{00000000-48D5-43A6-B8C6-68D243213C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677.82</c:v>
                </c:pt>
                <c:pt idx="1">
                  <c:v>593.23</c:v>
                </c:pt>
                <c:pt idx="2">
                  <c:v>671.97</c:v>
                </c:pt>
                <c:pt idx="3">
                  <c:v>798.84</c:v>
                </c:pt>
                <c:pt idx="4">
                  <c:v>692.13</c:v>
                </c:pt>
              </c:numCache>
            </c:numRef>
          </c:val>
          <c:smooth val="0"/>
          <c:extLst>
            <c:ext xmlns:c16="http://schemas.microsoft.com/office/drawing/2014/chart" uri="{C3380CC4-5D6E-409C-BE32-E72D297353CC}">
              <c16:uniqueId val="{00000001-48D5-43A6-B8C6-68D243213C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91.31</c:v>
                </c:pt>
                <c:pt idx="1">
                  <c:v>105.6</c:v>
                </c:pt>
                <c:pt idx="2">
                  <c:v>100</c:v>
                </c:pt>
                <c:pt idx="3">
                  <c:v>105.99</c:v>
                </c:pt>
                <c:pt idx="4">
                  <c:v>100</c:v>
                </c:pt>
              </c:numCache>
            </c:numRef>
          </c:val>
          <c:extLst>
            <c:ext xmlns:c16="http://schemas.microsoft.com/office/drawing/2014/chart" uri="{C3380CC4-5D6E-409C-BE32-E72D297353CC}">
              <c16:uniqueId val="{00000000-D99C-4DBC-9CAA-D37D23B02A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78.510000000000005</c:v>
                </c:pt>
                <c:pt idx="1">
                  <c:v>86.48</c:v>
                </c:pt>
                <c:pt idx="2">
                  <c:v>86.34</c:v>
                </c:pt>
                <c:pt idx="3">
                  <c:v>86.85</c:v>
                </c:pt>
                <c:pt idx="4">
                  <c:v>88.98</c:v>
                </c:pt>
              </c:numCache>
            </c:numRef>
          </c:val>
          <c:smooth val="0"/>
          <c:extLst>
            <c:ext xmlns:c16="http://schemas.microsoft.com/office/drawing/2014/chart" uri="{C3380CC4-5D6E-409C-BE32-E72D297353CC}">
              <c16:uniqueId val="{00000001-D99C-4DBC-9CAA-D37D23B02A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156.30000000000001</c:v>
                </c:pt>
                <c:pt idx="1">
                  <c:v>150.01</c:v>
                </c:pt>
                <c:pt idx="2">
                  <c:v>153.1</c:v>
                </c:pt>
                <c:pt idx="3">
                  <c:v>150</c:v>
                </c:pt>
                <c:pt idx="4">
                  <c:v>158.22</c:v>
                </c:pt>
              </c:numCache>
            </c:numRef>
          </c:val>
          <c:extLst>
            <c:ext xmlns:c16="http://schemas.microsoft.com/office/drawing/2014/chart" uri="{C3380CC4-5D6E-409C-BE32-E72D297353CC}">
              <c16:uniqueId val="{00000000-5212-484D-98CC-FAA71CBDFC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171.02</c:v>
                </c:pt>
                <c:pt idx="1">
                  <c:v>174.38</c:v>
                </c:pt>
                <c:pt idx="2">
                  <c:v>175.12</c:v>
                </c:pt>
                <c:pt idx="3">
                  <c:v>177.15</c:v>
                </c:pt>
                <c:pt idx="4">
                  <c:v>175.05</c:v>
                </c:pt>
              </c:numCache>
            </c:numRef>
          </c:val>
          <c:smooth val="0"/>
          <c:extLst>
            <c:ext xmlns:c16="http://schemas.microsoft.com/office/drawing/2014/chart" uri="{C3380CC4-5D6E-409C-BE32-E72D297353CC}">
              <c16:uniqueId val="{00000001-5212-484D-98CC-FAA71CBDFC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4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高野町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3073</v>
      </c>
      <c r="AM8" s="50"/>
      <c r="AN8" s="50"/>
      <c r="AO8" s="50"/>
      <c r="AP8" s="50"/>
      <c r="AQ8" s="50"/>
      <c r="AR8" s="50"/>
      <c r="AS8" s="50"/>
      <c r="AT8" s="45">
        <f>データ!T6</f>
        <v>137.03</v>
      </c>
      <c r="AU8" s="45"/>
      <c r="AV8" s="45"/>
      <c r="AW8" s="45"/>
      <c r="AX8" s="45"/>
      <c r="AY8" s="45"/>
      <c r="AZ8" s="45"/>
      <c r="BA8" s="45"/>
      <c r="BB8" s="45">
        <f>データ!U6</f>
        <v>22.43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74.349999999999994</v>
      </c>
      <c r="Q10" s="45"/>
      <c r="R10" s="45"/>
      <c r="S10" s="45"/>
      <c r="T10" s="45"/>
      <c r="U10" s="45"/>
      <c r="V10" s="45"/>
      <c r="W10" s="45">
        <f>データ!Q6</f>
        <v>61.59</v>
      </c>
      <c r="X10" s="45"/>
      <c r="Y10" s="45"/>
      <c r="Z10" s="45"/>
      <c r="AA10" s="45"/>
      <c r="AB10" s="45"/>
      <c r="AC10" s="45"/>
      <c r="AD10" s="50">
        <f>データ!R6</f>
        <v>2800</v>
      </c>
      <c r="AE10" s="50"/>
      <c r="AF10" s="50"/>
      <c r="AG10" s="50"/>
      <c r="AH10" s="50"/>
      <c r="AI10" s="50"/>
      <c r="AJ10" s="50"/>
      <c r="AK10" s="2"/>
      <c r="AL10" s="50">
        <f>データ!V6</f>
        <v>2264</v>
      </c>
      <c r="AM10" s="50"/>
      <c r="AN10" s="50"/>
      <c r="AO10" s="50"/>
      <c r="AP10" s="50"/>
      <c r="AQ10" s="50"/>
      <c r="AR10" s="50"/>
      <c r="AS10" s="50"/>
      <c r="AT10" s="45">
        <f>データ!W6</f>
        <v>1.43</v>
      </c>
      <c r="AU10" s="45"/>
      <c r="AV10" s="45"/>
      <c r="AW10" s="45"/>
      <c r="AX10" s="45"/>
      <c r="AY10" s="45"/>
      <c r="AZ10" s="45"/>
      <c r="BA10" s="45"/>
      <c r="BB10" s="45">
        <f>データ!X6</f>
        <v>1583.22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x9dQ5b8p6gqIadt1nWoNfcAbLw5dhH0siSbCFPWehnaWxIOav8mypmBwAoIrGQ9qieVoDJ3RRiqDQk2Ga1NzAA==" saltValue="Sz19G04T4ZLiFy8C/DCo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303445</v>
      </c>
      <c r="D6" s="33">
        <f t="shared" si="3"/>
        <v>47</v>
      </c>
      <c r="E6" s="33">
        <f t="shared" si="3"/>
        <v>17</v>
      </c>
      <c r="F6" s="33">
        <f t="shared" si="3"/>
        <v>1</v>
      </c>
      <c r="G6" s="33">
        <f t="shared" si="3"/>
        <v>0</v>
      </c>
      <c r="H6" s="33" t="str">
        <f t="shared" si="3"/>
        <v>和歌山県　高野町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74.349999999999994</v>
      </c>
      <c r="Q6" s="34">
        <f t="shared" si="3"/>
        <v>61.59</v>
      </c>
      <c r="R6" s="34">
        <f t="shared" si="3"/>
        <v>2800</v>
      </c>
      <c r="S6" s="34">
        <f t="shared" si="3"/>
        <v>3073</v>
      </c>
      <c r="T6" s="34">
        <f t="shared" si="3"/>
        <v>137.03</v>
      </c>
      <c r="U6" s="34">
        <f t="shared" si="3"/>
        <v>22.43</v>
      </c>
      <c r="V6" s="34">
        <f t="shared" si="3"/>
        <v>2264</v>
      </c>
      <c r="W6" s="34">
        <f t="shared" si="3"/>
        <v>1.43</v>
      </c>
      <c r="X6" s="34">
        <f t="shared" si="3"/>
        <v>1583.22</v>
      </c>
      <c r="Y6" s="35">
        <f>IF(Y7="",NA(),Y7)</f>
        <v>99.58</v>
      </c>
      <c r="Z6" s="35">
        <f t="shared" ref="Z6:AH6" si="4">IF(Z7="",NA(),Z7)</f>
        <v>105.32</v>
      </c>
      <c r="AA6" s="35">
        <f t="shared" si="4"/>
        <v>99.46</v>
      </c>
      <c r="AB6" s="35">
        <f t="shared" si="4"/>
        <v>96.89</v>
      </c>
      <c r="AC6" s="35">
        <f t="shared" si="4"/>
        <v>103.37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472.4</v>
      </c>
      <c r="BG6" s="35">
        <f t="shared" ref="BG6:BO6" si="7">IF(BG7="",NA(),BG7)</f>
        <v>358.37</v>
      </c>
      <c r="BH6" s="35">
        <f t="shared" si="7"/>
        <v>260.79000000000002</v>
      </c>
      <c r="BI6" s="35">
        <f t="shared" si="7"/>
        <v>233.51</v>
      </c>
      <c r="BJ6" s="35">
        <f t="shared" si="7"/>
        <v>439.85</v>
      </c>
      <c r="BK6" s="35">
        <f t="shared" si="7"/>
        <v>677.82</v>
      </c>
      <c r="BL6" s="35">
        <f t="shared" si="7"/>
        <v>593.23</v>
      </c>
      <c r="BM6" s="35">
        <f t="shared" si="7"/>
        <v>671.97</v>
      </c>
      <c r="BN6" s="35">
        <f t="shared" si="7"/>
        <v>798.84</v>
      </c>
      <c r="BO6" s="35">
        <f t="shared" si="7"/>
        <v>692.13</v>
      </c>
      <c r="BP6" s="34" t="str">
        <f>IF(BP7="","",IF(BP7="-","【-】","【"&amp;SUBSTITUTE(TEXT(BP7,"#,##0.00"),"-","△")&amp;"】"))</f>
        <v>【682.78】</v>
      </c>
      <c r="BQ6" s="35">
        <f>IF(BQ7="",NA(),BQ7)</f>
        <v>91.31</v>
      </c>
      <c r="BR6" s="35">
        <f t="shared" ref="BR6:BZ6" si="8">IF(BR7="",NA(),BR7)</f>
        <v>105.6</v>
      </c>
      <c r="BS6" s="35">
        <f t="shared" si="8"/>
        <v>100</v>
      </c>
      <c r="BT6" s="35">
        <f t="shared" si="8"/>
        <v>105.99</v>
      </c>
      <c r="BU6" s="35">
        <f t="shared" si="8"/>
        <v>100</v>
      </c>
      <c r="BV6" s="35">
        <f t="shared" si="8"/>
        <v>78.510000000000005</v>
      </c>
      <c r="BW6" s="35">
        <f t="shared" si="8"/>
        <v>86.48</v>
      </c>
      <c r="BX6" s="35">
        <f t="shared" si="8"/>
        <v>86.34</v>
      </c>
      <c r="BY6" s="35">
        <f t="shared" si="8"/>
        <v>86.85</v>
      </c>
      <c r="BZ6" s="35">
        <f t="shared" si="8"/>
        <v>88.98</v>
      </c>
      <c r="CA6" s="34" t="str">
        <f>IF(CA7="","",IF(CA7="-","【-】","【"&amp;SUBSTITUTE(TEXT(CA7,"#,##0.00"),"-","△")&amp;"】"))</f>
        <v>【100.91】</v>
      </c>
      <c r="CB6" s="35">
        <f>IF(CB7="",NA(),CB7)</f>
        <v>156.30000000000001</v>
      </c>
      <c r="CC6" s="35">
        <f t="shared" ref="CC6:CK6" si="9">IF(CC7="",NA(),CC7)</f>
        <v>150.01</v>
      </c>
      <c r="CD6" s="35">
        <f t="shared" si="9"/>
        <v>153.1</v>
      </c>
      <c r="CE6" s="35">
        <f t="shared" si="9"/>
        <v>150</v>
      </c>
      <c r="CF6" s="35">
        <f t="shared" si="9"/>
        <v>158.22</v>
      </c>
      <c r="CG6" s="35">
        <f t="shared" si="9"/>
        <v>171.02</v>
      </c>
      <c r="CH6" s="35">
        <f t="shared" si="9"/>
        <v>174.38</v>
      </c>
      <c r="CI6" s="35">
        <f t="shared" si="9"/>
        <v>175.12</v>
      </c>
      <c r="CJ6" s="35">
        <f t="shared" si="9"/>
        <v>177.15</v>
      </c>
      <c r="CK6" s="35">
        <f t="shared" si="9"/>
        <v>175.05</v>
      </c>
      <c r="CL6" s="34" t="str">
        <f>IF(CL7="","",IF(CL7="-","【-】","【"&amp;SUBSTITUTE(TEXT(CL7,"#,##0.00"),"-","△")&amp;"】"))</f>
        <v>【136.86】</v>
      </c>
      <c r="CM6" s="35">
        <f>IF(CM7="",NA(),CM7)</f>
        <v>62.65</v>
      </c>
      <c r="CN6" s="35">
        <f t="shared" ref="CN6:CV6" si="10">IF(CN7="",NA(),CN7)</f>
        <v>64.760000000000005</v>
      </c>
      <c r="CO6" s="35">
        <f t="shared" si="10"/>
        <v>62.8</v>
      </c>
      <c r="CP6" s="35">
        <f t="shared" si="10"/>
        <v>54.43</v>
      </c>
      <c r="CQ6" s="35">
        <f t="shared" si="10"/>
        <v>69.73</v>
      </c>
      <c r="CR6" s="35">
        <f t="shared" si="10"/>
        <v>62.25</v>
      </c>
      <c r="CS6" s="35">
        <f t="shared" si="10"/>
        <v>58.04</v>
      </c>
      <c r="CT6" s="35">
        <f t="shared" si="10"/>
        <v>55.58</v>
      </c>
      <c r="CU6" s="35">
        <f t="shared" si="10"/>
        <v>54.05</v>
      </c>
      <c r="CV6" s="35">
        <f t="shared" si="10"/>
        <v>57.54</v>
      </c>
      <c r="CW6" s="34" t="str">
        <f>IF(CW7="","",IF(CW7="-","【-】","【"&amp;SUBSTITUTE(TEXT(CW7,"#,##0.00"),"-","△")&amp;"】"))</f>
        <v>【58.98】</v>
      </c>
      <c r="CX6" s="35">
        <f>IF(CX7="",NA(),CX7)</f>
        <v>100</v>
      </c>
      <c r="CY6" s="35">
        <f t="shared" ref="CY6:DG6" si="11">IF(CY7="",NA(),CY7)</f>
        <v>100</v>
      </c>
      <c r="CZ6" s="35">
        <f t="shared" si="11"/>
        <v>100</v>
      </c>
      <c r="DA6" s="35">
        <f t="shared" si="11"/>
        <v>100</v>
      </c>
      <c r="DB6" s="35">
        <f t="shared" si="11"/>
        <v>100</v>
      </c>
      <c r="DC6" s="35">
        <f t="shared" si="11"/>
        <v>92.98</v>
      </c>
      <c r="DD6" s="35">
        <f t="shared" si="11"/>
        <v>93.94</v>
      </c>
      <c r="DE6" s="35">
        <f t="shared" si="11"/>
        <v>93.1</v>
      </c>
      <c r="DF6" s="35">
        <f t="shared" si="11"/>
        <v>92.88</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0.12</v>
      </c>
      <c r="EK6" s="35">
        <f t="shared" si="14"/>
        <v>0.14000000000000001</v>
      </c>
      <c r="EL6" s="35">
        <f t="shared" si="14"/>
        <v>0.16</v>
      </c>
      <c r="EM6" s="35">
        <f t="shared" si="14"/>
        <v>0.15</v>
      </c>
      <c r="EN6" s="35">
        <f t="shared" si="14"/>
        <v>0.16</v>
      </c>
      <c r="EO6" s="34" t="str">
        <f>IF(EO7="","",IF(EO7="-","【-】","【"&amp;SUBSTITUTE(TEXT(EO7,"#,##0.00"),"-","△")&amp;"】"))</f>
        <v>【0.23】</v>
      </c>
    </row>
    <row r="7" spans="1:145" s="36" customFormat="1" x14ac:dyDescent="0.15">
      <c r="A7" s="28"/>
      <c r="B7" s="37">
        <v>2018</v>
      </c>
      <c r="C7" s="37">
        <v>303445</v>
      </c>
      <c r="D7" s="37">
        <v>47</v>
      </c>
      <c r="E7" s="37">
        <v>17</v>
      </c>
      <c r="F7" s="37">
        <v>1</v>
      </c>
      <c r="G7" s="37">
        <v>0</v>
      </c>
      <c r="H7" s="37" t="s">
        <v>96</v>
      </c>
      <c r="I7" s="37" t="s">
        <v>97</v>
      </c>
      <c r="J7" s="37" t="s">
        <v>98</v>
      </c>
      <c r="K7" s="37" t="s">
        <v>99</v>
      </c>
      <c r="L7" s="37" t="s">
        <v>100</v>
      </c>
      <c r="M7" s="37" t="s">
        <v>101</v>
      </c>
      <c r="N7" s="38" t="s">
        <v>102</v>
      </c>
      <c r="O7" s="38" t="s">
        <v>103</v>
      </c>
      <c r="P7" s="38">
        <v>74.349999999999994</v>
      </c>
      <c r="Q7" s="38">
        <v>61.59</v>
      </c>
      <c r="R7" s="38">
        <v>2800</v>
      </c>
      <c r="S7" s="38">
        <v>3073</v>
      </c>
      <c r="T7" s="38">
        <v>137.03</v>
      </c>
      <c r="U7" s="38">
        <v>22.43</v>
      </c>
      <c r="V7" s="38">
        <v>2264</v>
      </c>
      <c r="W7" s="38">
        <v>1.43</v>
      </c>
      <c r="X7" s="38">
        <v>1583.22</v>
      </c>
      <c r="Y7" s="38">
        <v>99.58</v>
      </c>
      <c r="Z7" s="38">
        <v>105.32</v>
      </c>
      <c r="AA7" s="38">
        <v>99.46</v>
      </c>
      <c r="AB7" s="38">
        <v>96.89</v>
      </c>
      <c r="AC7" s="38">
        <v>103.37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472.4</v>
      </c>
      <c r="BG7" s="38">
        <v>358.37</v>
      </c>
      <c r="BH7" s="38">
        <v>260.79000000000002</v>
      </c>
      <c r="BI7" s="38">
        <v>233.51</v>
      </c>
      <c r="BJ7" s="38">
        <v>439.85</v>
      </c>
      <c r="BK7" s="38">
        <v>677.82</v>
      </c>
      <c r="BL7" s="38">
        <v>593.23</v>
      </c>
      <c r="BM7" s="38">
        <v>671.97</v>
      </c>
      <c r="BN7" s="38">
        <v>798.84</v>
      </c>
      <c r="BO7" s="38">
        <v>692.13</v>
      </c>
      <c r="BP7" s="38">
        <v>682.78</v>
      </c>
      <c r="BQ7" s="38">
        <v>91.31</v>
      </c>
      <c r="BR7" s="38">
        <v>105.6</v>
      </c>
      <c r="BS7" s="38">
        <v>100</v>
      </c>
      <c r="BT7" s="38">
        <v>105.99</v>
      </c>
      <c r="BU7" s="38">
        <v>100</v>
      </c>
      <c r="BV7" s="38">
        <v>78.510000000000005</v>
      </c>
      <c r="BW7" s="38">
        <v>86.48</v>
      </c>
      <c r="BX7" s="38">
        <v>86.34</v>
      </c>
      <c r="BY7" s="38">
        <v>86.85</v>
      </c>
      <c r="BZ7" s="38">
        <v>88.98</v>
      </c>
      <c r="CA7" s="38">
        <v>100.91</v>
      </c>
      <c r="CB7" s="38">
        <v>156.30000000000001</v>
      </c>
      <c r="CC7" s="38">
        <v>150.01</v>
      </c>
      <c r="CD7" s="38">
        <v>153.1</v>
      </c>
      <c r="CE7" s="38">
        <v>150</v>
      </c>
      <c r="CF7" s="38">
        <v>158.22</v>
      </c>
      <c r="CG7" s="38">
        <v>171.02</v>
      </c>
      <c r="CH7" s="38">
        <v>174.38</v>
      </c>
      <c r="CI7" s="38">
        <v>175.12</v>
      </c>
      <c r="CJ7" s="38">
        <v>177.15</v>
      </c>
      <c r="CK7" s="38">
        <v>175.05</v>
      </c>
      <c r="CL7" s="38">
        <v>136.86000000000001</v>
      </c>
      <c r="CM7" s="38">
        <v>62.65</v>
      </c>
      <c r="CN7" s="38">
        <v>64.760000000000005</v>
      </c>
      <c r="CO7" s="38">
        <v>62.8</v>
      </c>
      <c r="CP7" s="38">
        <v>54.43</v>
      </c>
      <c r="CQ7" s="38">
        <v>69.73</v>
      </c>
      <c r="CR7" s="38">
        <v>62.25</v>
      </c>
      <c r="CS7" s="38">
        <v>58.04</v>
      </c>
      <c r="CT7" s="38">
        <v>55.58</v>
      </c>
      <c r="CU7" s="38">
        <v>54.05</v>
      </c>
      <c r="CV7" s="38">
        <v>57.54</v>
      </c>
      <c r="CW7" s="38">
        <v>58.98</v>
      </c>
      <c r="CX7" s="38">
        <v>100</v>
      </c>
      <c r="CY7" s="38">
        <v>100</v>
      </c>
      <c r="CZ7" s="38">
        <v>100</v>
      </c>
      <c r="DA7" s="38">
        <v>100</v>
      </c>
      <c r="DB7" s="38">
        <v>100</v>
      </c>
      <c r="DC7" s="38">
        <v>92.98</v>
      </c>
      <c r="DD7" s="38">
        <v>93.94</v>
      </c>
      <c r="DE7" s="38">
        <v>93.1</v>
      </c>
      <c r="DF7" s="38">
        <v>92.88</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0.12</v>
      </c>
      <c r="EK7" s="38">
        <v>0.14000000000000001</v>
      </c>
      <c r="EL7" s="38">
        <v>0.16</v>
      </c>
      <c r="EM7" s="38">
        <v>0.15</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2020-01-22T07:30:13Z</cp:lastPrinted>
  <dcterms:created xsi:type="dcterms:W3CDTF">2019-12-05T05:06:20Z</dcterms:created>
  <dcterms:modified xsi:type="dcterms:W3CDTF">2020-01-30T05:36:47Z</dcterms:modified>
  <cp:category/>
</cp:coreProperties>
</file>