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1-5-21-3778513768-3313444351-3318755239-1010\OneDrive - 株式会社ぎょうせい\PassageDrive\nishita-SURF131\Desktop\20200131\上富田町　経営戦略\"/>
    </mc:Choice>
  </mc:AlternateContent>
  <workbookProtection workbookAlgorithmName="SHA-512" workbookHashValue="RsGI3vToLMqmWfvP4JEStSTGcoRKZ5MnQ8Lu8svQ/CzweFc66tPaPW+ubMmceUqiKAfti2zgawOefbYgMUu3RA==" workbookSaltValue="cNL6jdafgN8INAzkiMM2ZA=="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AT8" i="4"/>
  <c r="AL8" i="4"/>
  <c r="P8" i="4"/>
  <c r="I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<sst xmlns="http://schemas.openxmlformats.org/spreadsheetml/2006/main" count="220" uniqueCount="108">
  <si>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</si>
  <si>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</si>
  <si>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</si>
  <si>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</si>
  <si>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</si>
  <si>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</si>
  <si>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</si>
  <si>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</si>
  <si>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</si>
  <si>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</si>
  <si>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</si>
  <si>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</si>
  <si>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</si>
  <si>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</si>
  <si>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</si>
  <si>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</si>
  <si>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</si>
  <si>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</si>
  <si>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</si>
  <si>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</si>
  <si>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</si>
  <si>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</si>
  <si>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</si>
  <si>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</si>
  <si>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</si>
  <si>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</si>
  <si>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</si>
  <si>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</si>
  <si>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</si>
  <si>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</si>
  <si>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</si>
  <si>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</si>
  <si>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</si>
  <si>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</si>
  <si>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</si>
  <si>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</si>
  <si>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</si>
  <si>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</si>
  <si>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</si>
  <si>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</si>
  <si>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</si>
  <si>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</si>
  <si>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</si>
  <si>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</si>
  <si>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</si>
  <si>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</si>
  <si>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</si>
  <si>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</si>
  <si>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</si>
  <si>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</si>
  <si>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</si>
  <si>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</si>
  <si>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</si>
  <si>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</si>
  <si>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</si>
  <si>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</si>
  <si>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</si>
  <si>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</si>
  <si>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</si>
  <si>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</si>
  <si>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</si>
  <si>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</si>
  <si>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</si>
  <si>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</si>
  <si>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</si>
  <si>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</si>
  <si>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</si>
  <si>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</si>
  <si>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</si>
  <si>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</si>
  <si>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</si>
  <si>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</si>
  <si>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</si>
  <si>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</si>
  <si>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</si>
  <si>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</si>
  <si>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</si>
  <si>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</si>
  <si>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</si>
  <si>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</si>
  <si>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</si>
  <si>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</si>
  <si>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</si>
  <si>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</si>
  <si>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</si>
  <si>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</si>
  <si>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</si>
  <si>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</si>
  <si>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</si>
  <si>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</si>
  <si>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</si>
  <si>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</si>
  <si>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</si>
  <si>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</si>
  <si>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</si>
  <si>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</si>
  <si>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</si>
  <si>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</si>
  <si>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</si>
  <si>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</si>
  <si>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</si>
  <si>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</si>
  <si>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</si>
  <si>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</si>
  <si>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</si>
  <si>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①有形固定資産減価償却率、②管路経年化率はともに類似団体平均を大きく上回る高い水準で推移しており、昭和11年度の供用開始から約80年が経過したこともあり、多くの施設が更新の時期を迎えている。
一方、③管路更新率は0％と対応が遅れており、耐用年数を超えて使用している老朽施設・老朽管の計画的更新・修繕が、安定した事業運営のために必要である。</t>
    <rPh sb="1" eb="12">
      <t>ユウケイコテイシサンゲンカショウキャクリツ</t>
    </rPh>
    <rPh sb="14" eb="16">
      <t>カンロ</t>
    </rPh>
    <rPh sb="16" eb="19">
      <t>ケイネンカ</t>
    </rPh>
    <rPh sb="19" eb="20">
      <t>リツ</t>
    </rPh>
    <rPh sb="24" eb="30">
      <t>ルイジダンタイヘイキン</t>
    </rPh>
    <rPh sb="31" eb="32">
      <t>オオ</t>
    </rPh>
    <rPh sb="34" eb="36">
      <t>ウワマワ</t>
    </rPh>
    <rPh sb="37" eb="38">
      <t>タカ</t>
    </rPh>
    <rPh sb="39" eb="41">
      <t>スイジュン</t>
    </rPh>
    <rPh sb="42" eb="44">
      <t>スイイ</t>
    </rPh>
    <rPh sb="83" eb="85">
      <t>コウシン</t>
    </rPh>
    <rPh sb="86" eb="88">
      <t>ジキ</t>
    </rPh>
    <rPh sb="89" eb="90">
      <t>ムカ</t>
    </rPh>
    <rPh sb="96" eb="98">
      <t>イッポウ</t>
    </rPh>
    <rPh sb="100" eb="102">
      <t>カンロ</t>
    </rPh>
    <rPh sb="102" eb="104">
      <t>コウシン</t>
    </rPh>
    <rPh sb="104" eb="105">
      <t>リツ</t>
    </rPh>
    <rPh sb="109" eb="111">
      <t>タイオウ</t>
    </rPh>
    <rPh sb="112" eb="113">
      <t>オク</t>
    </rPh>
    <rPh sb="118" eb="120">
      <t>タイヨウ</t>
    </rPh>
    <rPh sb="120" eb="122">
      <t>ネンスウ</t>
    </rPh>
    <rPh sb="123" eb="124">
      <t>コ</t>
    </rPh>
    <rPh sb="126" eb="128">
      <t>シヨウ</t>
    </rPh>
    <rPh sb="132" eb="134">
      <t>ロウキュウ</t>
    </rPh>
    <rPh sb="134" eb="136">
      <t>シセツ</t>
    </rPh>
    <rPh sb="137" eb="139">
      <t>ロウキュウ</t>
    </rPh>
    <rPh sb="139" eb="140">
      <t>カン</t>
    </rPh>
    <rPh sb="141" eb="144">
      <t>ケイカクテキ</t>
    </rPh>
    <rPh sb="144" eb="146">
      <t>コウシン</t>
    </rPh>
    <rPh sb="147" eb="149">
      <t>シュウゼン</t>
    </rPh>
    <rPh sb="151" eb="153">
      <t>アンテイ</t>
    </rPh>
    <rPh sb="155" eb="157">
      <t>ジギョウ</t>
    </rPh>
    <rPh sb="157" eb="159">
      <t>ウンエイ</t>
    </rPh>
    <rPh sb="163" eb="165">
      <t>ヒツヨウ</t>
    </rPh>
    <phoneticPr fontId="4"/>
  </si>
  <si>
    <t>経常収支比率、料金回収率がともに100％を上回っており、また、有収率も高い水準で推移していることから、経営状態は健全である。
しかしながら、耐用年数を超えて利用を続けている老朽化した施設・設備が多くある中で更新は遅れており、今後の更新投資ニーズの増大と維持管理費用の増加による経営状態の悪化が懸念される。
施設利用率が低いことを踏まえ、施設規模の適正性を検討しながら、優先度の高いものから計画的に更新を進めていく必要がある。</t>
    <rPh sb="0" eb="6">
      <t>ケイジョウシュウシヒリツ</t>
    </rPh>
    <rPh sb="7" eb="9">
      <t>リョウキン</t>
    </rPh>
    <rPh sb="9" eb="11">
      <t>カイシュウ</t>
    </rPh>
    <rPh sb="11" eb="12">
      <t>リツ</t>
    </rPh>
    <rPh sb="21" eb="23">
      <t>ウワマワ</t>
    </rPh>
    <rPh sb="31" eb="34">
      <t>ユウシュウリツ</t>
    </rPh>
    <rPh sb="35" eb="36">
      <t>タカ</t>
    </rPh>
    <rPh sb="37" eb="39">
      <t>スイジュン</t>
    </rPh>
    <rPh sb="40" eb="42">
      <t>スイイ</t>
    </rPh>
    <rPh sb="51" eb="53">
      <t>ケイエイ</t>
    </rPh>
    <rPh sb="53" eb="55">
      <t>ジョウタイ</t>
    </rPh>
    <rPh sb="56" eb="58">
      <t>ケンゼン</t>
    </rPh>
    <rPh sb="70" eb="72">
      <t>タイヨウ</t>
    </rPh>
    <rPh sb="72" eb="74">
      <t>ネンスウ</t>
    </rPh>
    <rPh sb="75" eb="76">
      <t>コ</t>
    </rPh>
    <rPh sb="78" eb="80">
      <t>リヨウ</t>
    </rPh>
    <rPh sb="81" eb="82">
      <t>ツヅ</t>
    </rPh>
    <rPh sb="86" eb="89">
      <t>ロウキュウカ</t>
    </rPh>
    <rPh sb="91" eb="93">
      <t>シセツ</t>
    </rPh>
    <rPh sb="94" eb="96">
      <t>セツビ</t>
    </rPh>
    <rPh sb="97" eb="98">
      <t>オオ</t>
    </rPh>
    <rPh sb="101" eb="102">
      <t>ナカ</t>
    </rPh>
    <rPh sb="103" eb="105">
      <t>コウシン</t>
    </rPh>
    <rPh sb="106" eb="107">
      <t>オク</t>
    </rPh>
    <rPh sb="112" eb="114">
      <t>コンゴ</t>
    </rPh>
    <rPh sb="115" eb="117">
      <t>コウシン</t>
    </rPh>
    <rPh sb="117" eb="119">
      <t>トウシ</t>
    </rPh>
    <rPh sb="123" eb="125">
      <t>ゾウダイ</t>
    </rPh>
    <rPh sb="126" eb="128">
      <t>イジ</t>
    </rPh>
    <rPh sb="128" eb="130">
      <t>カンリ</t>
    </rPh>
    <rPh sb="130" eb="132">
      <t>ヒヨウ</t>
    </rPh>
    <rPh sb="133" eb="135">
      <t>ゾウカ</t>
    </rPh>
    <rPh sb="138" eb="140">
      <t>ケイエイ</t>
    </rPh>
    <rPh sb="140" eb="142">
      <t>ジョウタイ</t>
    </rPh>
    <rPh sb="143" eb="145">
      <t>アッカ</t>
    </rPh>
    <rPh sb="146" eb="148">
      <t>ケネン</t>
    </rPh>
    <rPh sb="153" eb="158">
      <t>シセツリヨウリツ</t>
    </rPh>
    <rPh sb="159" eb="160">
      <t>ヒク</t>
    </rPh>
    <rPh sb="164" eb="165">
      <t>フ</t>
    </rPh>
    <rPh sb="168" eb="170">
      <t>シセツ</t>
    </rPh>
    <rPh sb="170" eb="172">
      <t>キボ</t>
    </rPh>
    <rPh sb="173" eb="176">
      <t>テキセイセイ</t>
    </rPh>
    <rPh sb="177" eb="179">
      <t>ケントウ</t>
    </rPh>
    <rPh sb="194" eb="197">
      <t>ケイカクテキ</t>
    </rPh>
    <rPh sb="198" eb="200">
      <t>コウシン</t>
    </rPh>
    <rPh sb="201" eb="202">
      <t>スス</t>
    </rPh>
    <rPh sb="206" eb="208">
      <t>ヒツヨウ</t>
    </rPh>
    <phoneticPr fontId="4"/>
  </si>
  <si>
    <t>修繕費等一部費用に増加の傾向が見られたが、減価償却費の減少により総費用額が大幅に縮減され⑥給水原価が下がったことにより、前年度と比べて収益の大きな変動はなかったものの、⑤料金回収率が上昇し、①経常収支比率も大きく改善した。
②累積欠損金比率はゼロであり問題ない。
③流動比率は類似団体平均を下回っているものの徐々に改善し200％を超えており、短期的な支払い能力に大きな懸念はない。
類似団体平均よりも低い④企業債残高対給水収益比率は、毎期減少傾向にあり企業債への依存度は低いといえるが、管路の高い経年化率と低い更新率から、必要な更新が先送りにされている結果であることが窺える。
⑧有収率は、漏水対策の効果もあり類似団体平均を上回っている。
⑦施設利用率が類似団体平均を下回っているため、施設規模の適正性を検討し、事業のさらなる効率的運用に努める。</t>
    <rPh sb="0" eb="3">
      <t>シュウゼンヒ</t>
    </rPh>
    <rPh sb="3" eb="4">
      <t>トウ</t>
    </rPh>
    <rPh sb="4" eb="6">
      <t>イチブ</t>
    </rPh>
    <rPh sb="6" eb="8">
      <t>ヒヨウ</t>
    </rPh>
    <rPh sb="9" eb="11">
      <t>ゾウカ</t>
    </rPh>
    <rPh sb="12" eb="14">
      <t>ケイコウ</t>
    </rPh>
    <rPh sb="15" eb="16">
      <t>ミ</t>
    </rPh>
    <rPh sb="21" eb="23">
      <t>ゲンカ</t>
    </rPh>
    <rPh sb="23" eb="25">
      <t>ショウキャク</t>
    </rPh>
    <rPh sb="25" eb="26">
      <t>ヒ</t>
    </rPh>
    <rPh sb="27" eb="29">
      <t>ゲンショウ</t>
    </rPh>
    <rPh sb="32" eb="35">
      <t>ソウヒヨウ</t>
    </rPh>
    <rPh sb="35" eb="36">
      <t>ガク</t>
    </rPh>
    <rPh sb="37" eb="39">
      <t>オオハバ</t>
    </rPh>
    <rPh sb="40" eb="42">
      <t>シュクゲン</t>
    </rPh>
    <rPh sb="113" eb="115">
      <t>ルイセキ</t>
    </rPh>
    <rPh sb="115" eb="117">
      <t>ケッソン</t>
    </rPh>
    <rPh sb="117" eb="118">
      <t>キン</t>
    </rPh>
    <rPh sb="118" eb="120">
      <t>ヒリツ</t>
    </rPh>
    <rPh sb="126" eb="128">
      <t>モンダイ</t>
    </rPh>
    <rPh sb="133" eb="135">
      <t>リュウドウ</t>
    </rPh>
    <rPh sb="135" eb="137">
      <t>ヒリツ</t>
    </rPh>
    <rPh sb="138" eb="144">
      <t>ルイジダンタイヘイキン</t>
    </rPh>
    <rPh sb="145" eb="147">
      <t>シタマワ</t>
    </rPh>
    <rPh sb="154" eb="156">
      <t>ジョジョ</t>
    </rPh>
    <rPh sb="157" eb="159">
      <t>カイゼン</t>
    </rPh>
    <rPh sb="165" eb="166">
      <t>コ</t>
    </rPh>
    <rPh sb="171" eb="174">
      <t>タンキテキ</t>
    </rPh>
    <rPh sb="175" eb="177">
      <t>シハラ</t>
    </rPh>
    <rPh sb="178" eb="180">
      <t>ノウリョク</t>
    </rPh>
    <rPh sb="181" eb="182">
      <t>オオ</t>
    </rPh>
    <rPh sb="184" eb="186">
      <t>ケネン</t>
    </rPh>
    <rPh sb="191" eb="197">
      <t>ルイジダンタイヘイキン</t>
    </rPh>
    <rPh sb="200" eb="201">
      <t>ヒク</t>
    </rPh>
    <rPh sb="203" eb="215">
      <t>キギョウサイザンダカタイキュウスイシュウエキヒリツ</t>
    </rPh>
    <rPh sb="217" eb="219">
      <t>マイキ</t>
    </rPh>
    <rPh sb="219" eb="221">
      <t>ゲンショウ</t>
    </rPh>
    <rPh sb="221" eb="223">
      <t>ケイコウ</t>
    </rPh>
    <rPh sb="226" eb="228">
      <t>キギョウ</t>
    </rPh>
    <rPh sb="228" eb="229">
      <t>サイ</t>
    </rPh>
    <rPh sb="231" eb="234">
      <t>イゾンド</t>
    </rPh>
    <rPh sb="235" eb="236">
      <t>ヒク</t>
    </rPh>
    <rPh sb="243" eb="245">
      <t>カンロ</t>
    </rPh>
    <rPh sb="246" eb="247">
      <t>タカ</t>
    </rPh>
    <rPh sb="251" eb="252">
      <t>リツ</t>
    </rPh>
    <rPh sb="253" eb="254">
      <t>ヒク</t>
    </rPh>
    <rPh sb="255" eb="257">
      <t>コウシン</t>
    </rPh>
    <rPh sb="257" eb="258">
      <t>リツ</t>
    </rPh>
    <rPh sb="261" eb="263">
      <t>ヒツヨウ</t>
    </rPh>
    <rPh sb="264" eb="266">
      <t>コウシン</t>
    </rPh>
    <rPh sb="267" eb="269">
      <t>サキオク</t>
    </rPh>
    <rPh sb="276" eb="278">
      <t>ケッカ</t>
    </rPh>
    <rPh sb="284" eb="285">
      <t>ウカガ</t>
    </rPh>
    <rPh sb="321" eb="323">
      <t>シセツ</t>
    </rPh>
    <rPh sb="323" eb="325">
      <t>リヨウ</t>
    </rPh>
    <rPh sb="325" eb="326">
      <t>リツ</t>
    </rPh>
    <rPh sb="327" eb="333">
      <t>ルイジダンタイヘイキン</t>
    </rPh>
    <rPh sb="334" eb="336">
      <t>シタマワ</t>
    </rPh>
    <rPh sb="343" eb="345">
      <t>シセツ</t>
    </rPh>
    <rPh sb="345" eb="347">
      <t>キボ</t>
    </rPh>
    <rPh sb="348" eb="351">
      <t>テキセイセイ</t>
    </rPh>
    <rPh sb="352" eb="354">
      <t>ケントウ</t>
    </rPh>
    <rPh sb="356" eb="358">
      <t>ジギョウ</t>
    </rPh>
    <rPh sb="363" eb="366">
      <t>コウリツテキ</t>
    </rPh>
    <rPh sb="366" eb="368">
      <t>ウンヨウ</t>
    </rPh>
    <rPh sb="369" eb="37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</si>
</sst>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BB-4705-83AD-3FD49A207271}"/>
            </c:ext>
          </c:extLst>
        </c:ser>
        <c:dLbls>
          <c:showLegendKey val="0"/>
          <c:showVal val="0"/>
          <c:showCatName val="0"/>
          <c:showSerName val="0"/>
          <c:showPercent val="0"/>
          <c:showBubbleSize val="0"/>
        </c:dLbls>
        <c:gapWidth val="150"/>
        <c:axId val="193302272"/>
        <c:axId val="19330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xmlns:c16r2="http://schemas.microsoft.com/office/drawing/2015/06/chart">
            <c:ext xmlns:c16="http://schemas.microsoft.com/office/drawing/2014/chart" uri="{C3380CC4-5D6E-409C-BE32-E72D297353CC}">
              <c16:uniqueId val="{00000001-24BB-4705-83AD-3FD49A207271}"/>
            </c:ext>
          </c:extLst>
        </c:ser>
        <c:dLbls>
          <c:showLegendKey val="0"/>
          <c:showVal val="0"/>
          <c:showCatName val="0"/>
          <c:showSerName val="0"/>
          <c:showPercent val="0"/>
          <c:showBubbleSize val="0"/>
        </c:dLbls>
        <c:marker val="1"/>
        <c:smooth val="0"/>
        <c:axId val="193302272"/>
        <c:axId val="193304624"/>
      </c:lineChart>
      <c:dateAx>
        <c:axId val="193302272"/>
        <c:scaling>
          <c:orientation val="minMax"/>
        </c:scaling>
        <c:delete val="1"/>
        <c:axPos val="b"/>
        <c:numFmt formatCode="ge" sourceLinked="1"/>
        <c:majorTickMark val="none"/>
        <c:minorTickMark val="none"/>
        <c:tickLblPos val="none"/>
        <c:crossAx val="193304624"/>
        <c:crosses val="autoZero"/>
        <c:auto val="1"/>
        <c:lblOffset val="100"/>
        <c:baseTimeUnit val="years"/>
      </c:dateAx>
      <c:valAx>
        <c:axId val="19330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33.049999999999997</c:v>
                </c:pt>
                <c:pt idx="1">
                  <c:v>33.96</c:v>
                </c:pt>
                <c:pt idx="2">
                  <c:v>32.47</c:v>
                </c:pt>
                <c:pt idx="3">
                  <c:v>30.86</c:v>
                </c:pt>
                <c:pt idx="4">
                  <c:v>32.47</c:v>
                </c:pt>
              </c:numCache>
            </c:numRef>
          </c:val>
          <c:extLst xmlns:c16r2="http://schemas.microsoft.com/office/drawing/2015/06/chart">
            <c:ext xmlns:c16="http://schemas.microsoft.com/office/drawing/2014/chart" uri="{C3380CC4-5D6E-409C-BE32-E72D297353CC}">
              <c16:uniqueId val="{00000000-16B5-46B1-B9B1-FE8D0B8B0E3F}"/>
            </c:ext>
          </c:extLst>
        </c:ser>
        <c:dLbls>
          <c:showLegendKey val="0"/>
          <c:showVal val="0"/>
          <c:showCatName val="0"/>
          <c:showSerName val="0"/>
          <c:showPercent val="0"/>
          <c:showBubbleSize val="0"/>
        </c:dLbls>
        <c:gapWidth val="150"/>
        <c:axId val="209839384"/>
        <c:axId val="2098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xmlns:c16r2="http://schemas.microsoft.com/office/drawing/2015/06/chart">
            <c:ext xmlns:c16="http://schemas.microsoft.com/office/drawing/2014/chart" uri="{C3380CC4-5D6E-409C-BE32-E72D297353CC}">
              <c16:uniqueId val="{00000001-16B5-46B1-B9B1-FE8D0B8B0E3F}"/>
            </c:ext>
          </c:extLst>
        </c:ser>
        <c:dLbls>
          <c:showLegendKey val="0"/>
          <c:showVal val="0"/>
          <c:showCatName val="0"/>
          <c:showSerName val="0"/>
          <c:showPercent val="0"/>
          <c:showBubbleSize val="0"/>
        </c:dLbls>
        <c:marker val="1"/>
        <c:smooth val="0"/>
        <c:axId val="209839384"/>
        <c:axId val="209839776"/>
      </c:lineChart>
      <c:dateAx>
        <c:axId val="209839384"/>
        <c:scaling>
          <c:orientation val="minMax"/>
        </c:scaling>
        <c:delete val="1"/>
        <c:axPos val="b"/>
        <c:numFmt formatCode="ge" sourceLinked="1"/>
        <c:majorTickMark val="none"/>
        <c:minorTickMark val="none"/>
        <c:tickLblPos val="none"/>
        <c:crossAx val="209839776"/>
        <c:crosses val="autoZero"/>
        <c:auto val="1"/>
        <c:lblOffset val="100"/>
        <c:baseTimeUnit val="years"/>
      </c:dateAx>
      <c:valAx>
        <c:axId val="2098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78.739999999999995</c:v>
                </c:pt>
                <c:pt idx="1">
                  <c:v>81.95</c:v>
                </c:pt>
                <c:pt idx="2">
                  <c:v>79.209999999999994</c:v>
                </c:pt>
                <c:pt idx="3">
                  <c:v>84.58</c:v>
                </c:pt>
                <c:pt idx="4">
                  <c:v>81.45</c:v>
                </c:pt>
              </c:numCache>
            </c:numRef>
          </c:val>
          <c:extLst xmlns:c16r2="http://schemas.microsoft.com/office/drawing/2015/06/chart">
            <c:ext xmlns:c16="http://schemas.microsoft.com/office/drawing/2014/chart" uri="{C3380CC4-5D6E-409C-BE32-E72D297353CC}">
              <c16:uniqueId val="{00000000-E373-42AD-860A-E8220BEBDC32}"/>
            </c:ext>
          </c:extLst>
        </c:ser>
        <c:dLbls>
          <c:showLegendKey val="0"/>
          <c:showVal val="0"/>
          <c:showCatName val="0"/>
          <c:showSerName val="0"/>
          <c:showPercent val="0"/>
          <c:showBubbleSize val="0"/>
        </c:dLbls>
        <c:gapWidth val="150"/>
        <c:axId val="209836248"/>
        <c:axId val="20983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xmlns:c16r2="http://schemas.microsoft.com/office/drawing/2015/06/chart">
            <c:ext xmlns:c16="http://schemas.microsoft.com/office/drawing/2014/chart" uri="{C3380CC4-5D6E-409C-BE32-E72D297353CC}">
              <c16:uniqueId val="{00000001-E373-42AD-860A-E8220BEBDC32}"/>
            </c:ext>
          </c:extLst>
        </c:ser>
        <c:dLbls>
          <c:showLegendKey val="0"/>
          <c:showVal val="0"/>
          <c:showCatName val="0"/>
          <c:showSerName val="0"/>
          <c:showPercent val="0"/>
          <c:showBubbleSize val="0"/>
        </c:dLbls>
        <c:marker val="1"/>
        <c:smooth val="0"/>
        <c:axId val="209836248"/>
        <c:axId val="209837032"/>
      </c:lineChart>
      <c:dateAx>
        <c:axId val="209836248"/>
        <c:scaling>
          <c:orientation val="minMax"/>
        </c:scaling>
        <c:delete val="1"/>
        <c:axPos val="b"/>
        <c:numFmt formatCode="ge" sourceLinked="1"/>
        <c:majorTickMark val="none"/>
        <c:minorTickMark val="none"/>
        <c:tickLblPos val="none"/>
        <c:crossAx val="209837032"/>
        <c:crosses val="autoZero"/>
        <c:auto val="1"/>
        <c:lblOffset val="100"/>
        <c:baseTimeUnit val="years"/>
      </c:dateAx>
      <c:valAx>
        <c:axId val="20983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111.84</c:v>
                </c:pt>
                <c:pt idx="1">
                  <c:v>121.28</c:v>
                </c:pt>
                <c:pt idx="2">
                  <c:v>113.27</c:v>
                </c:pt>
                <c:pt idx="3">
                  <c:v>114.53</c:v>
                </c:pt>
                <c:pt idx="4">
                  <c:v>121.47</c:v>
                </c:pt>
              </c:numCache>
            </c:numRef>
          </c:val>
          <c:extLst xmlns:c16r2="http://schemas.microsoft.com/office/drawing/2015/06/chart">
            <c:ext xmlns:c16="http://schemas.microsoft.com/office/drawing/2014/chart" uri="{C3380CC4-5D6E-409C-BE32-E72D297353CC}">
              <c16:uniqueId val="{00000000-C02D-482A-83BA-67EB92734881}"/>
            </c:ext>
          </c:extLst>
        </c:ser>
        <c:dLbls>
          <c:showLegendKey val="0"/>
          <c:showVal val="0"/>
          <c:showCatName val="0"/>
          <c:showSerName val="0"/>
          <c:showPercent val="0"/>
          <c:showBubbleSize val="0"/>
        </c:dLbls>
        <c:gapWidth val="150"/>
        <c:axId val="207138600"/>
        <c:axId val="20713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xmlns:c16r2="http://schemas.microsoft.com/office/drawing/2015/06/chart">
            <c:ext xmlns:c16="http://schemas.microsoft.com/office/drawing/2014/chart" uri="{C3380CC4-5D6E-409C-BE32-E72D297353CC}">
              <c16:uniqueId val="{00000001-C02D-482A-83BA-67EB92734881}"/>
            </c:ext>
          </c:extLst>
        </c:ser>
        <c:dLbls>
          <c:showLegendKey val="0"/>
          <c:showVal val="0"/>
          <c:showCatName val="0"/>
          <c:showSerName val="0"/>
          <c:showPercent val="0"/>
          <c:showBubbleSize val="0"/>
        </c:dLbls>
        <c:marker val="1"/>
        <c:smooth val="0"/>
        <c:axId val="207138600"/>
        <c:axId val="207139384"/>
      </c:lineChart>
      <c:dateAx>
        <c:axId val="207138600"/>
        <c:scaling>
          <c:orientation val="minMax"/>
        </c:scaling>
        <c:delete val="1"/>
        <c:axPos val="b"/>
        <c:numFmt formatCode="ge" sourceLinked="1"/>
        <c:majorTickMark val="none"/>
        <c:minorTickMark val="none"/>
        <c:tickLblPos val="none"/>
        <c:crossAx val="207139384"/>
        <c:crosses val="autoZero"/>
        <c:auto val="1"/>
        <c:lblOffset val="100"/>
        <c:baseTimeUnit val="years"/>
      </c:dateAx>
      <c:valAx>
        <c:axId val="207139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1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62.36</c:v>
                </c:pt>
                <c:pt idx="1">
                  <c:v>64.31</c:v>
                </c:pt>
                <c:pt idx="2">
                  <c:v>66.12</c:v>
                </c:pt>
                <c:pt idx="3">
                  <c:v>67.83</c:v>
                </c:pt>
                <c:pt idx="4">
                  <c:v>69.47</c:v>
                </c:pt>
              </c:numCache>
            </c:numRef>
          </c:val>
          <c:extLst xmlns:c16r2="http://schemas.microsoft.com/office/drawing/2015/06/chart">
            <c:ext xmlns:c16="http://schemas.microsoft.com/office/drawing/2014/chart" uri="{C3380CC4-5D6E-409C-BE32-E72D297353CC}">
              <c16:uniqueId val="{00000000-DD5F-46B8-A9A1-9ACDF90ADC4D}"/>
            </c:ext>
          </c:extLst>
        </c:ser>
        <c:dLbls>
          <c:showLegendKey val="0"/>
          <c:showVal val="0"/>
          <c:showCatName val="0"/>
          <c:showSerName val="0"/>
          <c:showPercent val="0"/>
          <c:showBubbleSize val="0"/>
        </c:dLbls>
        <c:gapWidth val="150"/>
        <c:axId val="207136248"/>
        <c:axId val="18625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xmlns:c16r2="http://schemas.microsoft.com/office/drawing/2015/06/chart">
            <c:ext xmlns:c16="http://schemas.microsoft.com/office/drawing/2014/chart" uri="{C3380CC4-5D6E-409C-BE32-E72D297353CC}">
              <c16:uniqueId val="{00000001-DD5F-46B8-A9A1-9ACDF90ADC4D}"/>
            </c:ext>
          </c:extLst>
        </c:ser>
        <c:dLbls>
          <c:showLegendKey val="0"/>
          <c:showVal val="0"/>
          <c:showCatName val="0"/>
          <c:showSerName val="0"/>
          <c:showPercent val="0"/>
          <c:showBubbleSize val="0"/>
        </c:dLbls>
        <c:marker val="1"/>
        <c:smooth val="0"/>
        <c:axId val="207136248"/>
        <c:axId val="186259368"/>
      </c:lineChart>
      <c:dateAx>
        <c:axId val="207136248"/>
        <c:scaling>
          <c:orientation val="minMax"/>
        </c:scaling>
        <c:delete val="1"/>
        <c:axPos val="b"/>
        <c:numFmt formatCode="ge" sourceLinked="1"/>
        <c:majorTickMark val="none"/>
        <c:minorTickMark val="none"/>
        <c:tickLblPos val="none"/>
        <c:crossAx val="186259368"/>
        <c:crosses val="autoZero"/>
        <c:auto val="1"/>
        <c:lblOffset val="100"/>
        <c:baseTimeUnit val="years"/>
      </c:dateAx>
      <c:valAx>
        <c:axId val="18625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87.21</c:v>
                </c:pt>
                <c:pt idx="1">
                  <c:v>87.21</c:v>
                </c:pt>
                <c:pt idx="2">
                  <c:v>87.21</c:v>
                </c:pt>
                <c:pt idx="3">
                  <c:v>87.21</c:v>
                </c:pt>
                <c:pt idx="4">
                  <c:v>87.21</c:v>
                </c:pt>
              </c:numCache>
            </c:numRef>
          </c:val>
          <c:extLst xmlns:c16r2="http://schemas.microsoft.com/office/drawing/2015/06/chart">
            <c:ext xmlns:c16="http://schemas.microsoft.com/office/drawing/2014/chart" uri="{C3380CC4-5D6E-409C-BE32-E72D297353CC}">
              <c16:uniqueId val="{00000000-3B91-45F3-BF64-82719C4E98AE}"/>
            </c:ext>
          </c:extLst>
        </c:ser>
        <c:dLbls>
          <c:showLegendKey val="0"/>
          <c:showVal val="0"/>
          <c:showCatName val="0"/>
          <c:showSerName val="0"/>
          <c:showPercent val="0"/>
          <c:showBubbleSize val="0"/>
        </c:dLbls>
        <c:gapWidth val="150"/>
        <c:axId val="207717432"/>
        <c:axId val="2077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xmlns:c16r2="http://schemas.microsoft.com/office/drawing/2015/06/chart">
            <c:ext xmlns:c16="http://schemas.microsoft.com/office/drawing/2014/chart" uri="{C3380CC4-5D6E-409C-BE32-E72D297353CC}">
              <c16:uniqueId val="{00000001-3B91-45F3-BF64-82719C4E98AE}"/>
            </c:ext>
          </c:extLst>
        </c:ser>
        <c:dLbls>
          <c:showLegendKey val="0"/>
          <c:showVal val="0"/>
          <c:showCatName val="0"/>
          <c:showSerName val="0"/>
          <c:showPercent val="0"/>
          <c:showBubbleSize val="0"/>
        </c:dLbls>
        <c:marker val="1"/>
        <c:smooth val="0"/>
        <c:axId val="207717432"/>
        <c:axId val="207717824"/>
      </c:lineChart>
      <c:dateAx>
        <c:axId val="207717432"/>
        <c:scaling>
          <c:orientation val="minMax"/>
        </c:scaling>
        <c:delete val="1"/>
        <c:axPos val="b"/>
        <c:numFmt formatCode="ge" sourceLinked="1"/>
        <c:majorTickMark val="none"/>
        <c:minorTickMark val="none"/>
        <c:tickLblPos val="none"/>
        <c:crossAx val="207717824"/>
        <c:crosses val="autoZero"/>
        <c:auto val="1"/>
        <c:lblOffset val="100"/>
        <c:baseTimeUnit val="years"/>
      </c:dateAx>
      <c:valAx>
        <c:axId val="2077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34-40C9-8A98-B5DB7D0620BA}"/>
            </c:ext>
          </c:extLst>
        </c:ser>
        <c:dLbls>
          <c:showLegendKey val="0"/>
          <c:showVal val="0"/>
          <c:showCatName val="0"/>
          <c:showSerName val="0"/>
          <c:showPercent val="0"/>
          <c:showBubbleSize val="0"/>
        </c:dLbls>
        <c:gapWidth val="150"/>
        <c:axId val="207720176"/>
        <c:axId val="2077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xmlns:c16r2="http://schemas.microsoft.com/office/drawing/2015/06/chart">
            <c:ext xmlns:c16="http://schemas.microsoft.com/office/drawing/2014/chart" uri="{C3380CC4-5D6E-409C-BE32-E72D297353CC}">
              <c16:uniqueId val="{00000001-8534-40C9-8A98-B5DB7D0620BA}"/>
            </c:ext>
          </c:extLst>
        </c:ser>
        <c:dLbls>
          <c:showLegendKey val="0"/>
          <c:showVal val="0"/>
          <c:showCatName val="0"/>
          <c:showSerName val="0"/>
          <c:showPercent val="0"/>
          <c:showBubbleSize val="0"/>
        </c:dLbls>
        <c:marker val="1"/>
        <c:smooth val="0"/>
        <c:axId val="207720176"/>
        <c:axId val="207718608"/>
      </c:lineChart>
      <c:dateAx>
        <c:axId val="207720176"/>
        <c:scaling>
          <c:orientation val="minMax"/>
        </c:scaling>
        <c:delete val="1"/>
        <c:axPos val="b"/>
        <c:numFmt formatCode="ge" sourceLinked="1"/>
        <c:majorTickMark val="none"/>
        <c:minorTickMark val="none"/>
        <c:tickLblPos val="none"/>
        <c:crossAx val="207718608"/>
        <c:crosses val="autoZero"/>
        <c:auto val="1"/>
        <c:lblOffset val="100"/>
        <c:baseTimeUnit val="years"/>
      </c:dateAx>
      <c:valAx>
        <c:axId val="20771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72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130.74</c:v>
                </c:pt>
                <c:pt idx="1">
                  <c:v>156.88</c:v>
                </c:pt>
                <c:pt idx="2">
                  <c:v>160.19999999999999</c:v>
                </c:pt>
                <c:pt idx="3">
                  <c:v>176.35</c:v>
                </c:pt>
                <c:pt idx="4">
                  <c:v>228.51</c:v>
                </c:pt>
              </c:numCache>
            </c:numRef>
          </c:val>
          <c:extLst xmlns:c16r2="http://schemas.microsoft.com/office/drawing/2015/06/chart">
            <c:ext xmlns:c16="http://schemas.microsoft.com/office/drawing/2014/chart" uri="{C3380CC4-5D6E-409C-BE32-E72D297353CC}">
              <c16:uniqueId val="{00000000-7E04-440F-80D4-949AEA91D4E3}"/>
            </c:ext>
          </c:extLst>
        </c:ser>
        <c:dLbls>
          <c:showLegendKey val="0"/>
          <c:showVal val="0"/>
          <c:showCatName val="0"/>
          <c:showSerName val="0"/>
          <c:showPercent val="0"/>
          <c:showBubbleSize val="0"/>
        </c:dLbls>
        <c:gapWidth val="150"/>
        <c:axId val="207719392"/>
        <c:axId val="19327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xmlns:c16r2="http://schemas.microsoft.com/office/drawing/2015/06/chart">
            <c:ext xmlns:c16="http://schemas.microsoft.com/office/drawing/2014/chart" uri="{C3380CC4-5D6E-409C-BE32-E72D297353CC}">
              <c16:uniqueId val="{00000001-7E04-440F-80D4-949AEA91D4E3}"/>
            </c:ext>
          </c:extLst>
        </c:ser>
        <c:dLbls>
          <c:showLegendKey val="0"/>
          <c:showVal val="0"/>
          <c:showCatName val="0"/>
          <c:showSerName val="0"/>
          <c:showPercent val="0"/>
          <c:showBubbleSize val="0"/>
        </c:dLbls>
        <c:marker val="1"/>
        <c:smooth val="0"/>
        <c:axId val="207719392"/>
        <c:axId val="193278872"/>
      </c:lineChart>
      <c:dateAx>
        <c:axId val="207719392"/>
        <c:scaling>
          <c:orientation val="minMax"/>
        </c:scaling>
        <c:delete val="1"/>
        <c:axPos val="b"/>
        <c:numFmt formatCode="ge" sourceLinked="1"/>
        <c:majorTickMark val="none"/>
        <c:minorTickMark val="none"/>
        <c:tickLblPos val="none"/>
        <c:crossAx val="193278872"/>
        <c:crosses val="autoZero"/>
        <c:auto val="1"/>
        <c:lblOffset val="100"/>
        <c:baseTimeUnit val="years"/>
      </c:dateAx>
      <c:valAx>
        <c:axId val="193278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7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355.06</c:v>
                </c:pt>
                <c:pt idx="1">
                  <c:v>296.20999999999998</c:v>
                </c:pt>
                <c:pt idx="2">
                  <c:v>280.36</c:v>
                </c:pt>
                <c:pt idx="3">
                  <c:v>234.75</c:v>
                </c:pt>
                <c:pt idx="4">
                  <c:v>193.74</c:v>
                </c:pt>
              </c:numCache>
            </c:numRef>
          </c:val>
          <c:extLst xmlns:c16r2="http://schemas.microsoft.com/office/drawing/2015/06/chart">
            <c:ext xmlns:c16="http://schemas.microsoft.com/office/drawing/2014/chart" uri="{C3380CC4-5D6E-409C-BE32-E72D297353CC}">
              <c16:uniqueId val="{00000000-259B-4725-B15E-392CF50B1EC4}"/>
            </c:ext>
          </c:extLst>
        </c:ser>
        <c:dLbls>
          <c:showLegendKey val="0"/>
          <c:showVal val="0"/>
          <c:showCatName val="0"/>
          <c:showSerName val="0"/>
          <c:showPercent val="0"/>
          <c:showBubbleSize val="0"/>
        </c:dLbls>
        <c:gapWidth val="150"/>
        <c:axId val="193279656"/>
        <c:axId val="19328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xmlns:c16r2="http://schemas.microsoft.com/office/drawing/2015/06/chart">
            <c:ext xmlns:c16="http://schemas.microsoft.com/office/drawing/2014/chart" uri="{C3380CC4-5D6E-409C-BE32-E72D297353CC}">
              <c16:uniqueId val="{00000001-259B-4725-B15E-392CF50B1EC4}"/>
            </c:ext>
          </c:extLst>
        </c:ser>
        <c:dLbls>
          <c:showLegendKey val="0"/>
          <c:showVal val="0"/>
          <c:showCatName val="0"/>
          <c:showSerName val="0"/>
          <c:showPercent val="0"/>
          <c:showBubbleSize val="0"/>
        </c:dLbls>
        <c:marker val="1"/>
        <c:smooth val="0"/>
        <c:axId val="193279656"/>
        <c:axId val="193280048"/>
      </c:lineChart>
      <c:dateAx>
        <c:axId val="193279656"/>
        <c:scaling>
          <c:orientation val="minMax"/>
        </c:scaling>
        <c:delete val="1"/>
        <c:axPos val="b"/>
        <c:numFmt formatCode="ge" sourceLinked="1"/>
        <c:majorTickMark val="none"/>
        <c:minorTickMark val="none"/>
        <c:tickLblPos val="none"/>
        <c:crossAx val="193280048"/>
        <c:crosses val="autoZero"/>
        <c:auto val="1"/>
        <c:lblOffset val="100"/>
        <c:baseTimeUnit val="years"/>
      </c:dateAx>
      <c:valAx>
        <c:axId val="19328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27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103.47</c:v>
                </c:pt>
                <c:pt idx="1">
                  <c:v>119.45</c:v>
                </c:pt>
                <c:pt idx="2">
                  <c:v>108.73</c:v>
                </c:pt>
                <c:pt idx="3">
                  <c:v>110.71</c:v>
                </c:pt>
                <c:pt idx="4">
                  <c:v>120.35</c:v>
                </c:pt>
              </c:numCache>
            </c:numRef>
          </c:val>
          <c:extLst xmlns:c16r2="http://schemas.microsoft.com/office/drawing/2015/06/chart">
            <c:ext xmlns:c16="http://schemas.microsoft.com/office/drawing/2014/chart" uri="{C3380CC4-5D6E-409C-BE32-E72D297353CC}">
              <c16:uniqueId val="{00000000-DFC3-4CA9-94E4-00DC4CED7DEC}"/>
            </c:ext>
          </c:extLst>
        </c:ser>
        <c:dLbls>
          <c:showLegendKey val="0"/>
          <c:showVal val="0"/>
          <c:showCatName val="0"/>
          <c:showSerName val="0"/>
          <c:showPercent val="0"/>
          <c:showBubbleSize val="0"/>
        </c:dLbls>
        <c:gapWidth val="150"/>
        <c:axId val="193280440"/>
        <c:axId val="1932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xmlns:c16r2="http://schemas.microsoft.com/office/drawing/2015/06/chart">
            <c:ext xmlns:c16="http://schemas.microsoft.com/office/drawing/2014/chart" uri="{C3380CC4-5D6E-409C-BE32-E72D297353CC}">
              <c16:uniqueId val="{00000001-DFC3-4CA9-94E4-00DC4CED7DEC}"/>
            </c:ext>
          </c:extLst>
        </c:ser>
        <c:dLbls>
          <c:showLegendKey val="0"/>
          <c:showVal val="0"/>
          <c:showCatName val="0"/>
          <c:showSerName val="0"/>
          <c:showPercent val="0"/>
          <c:showBubbleSize val="0"/>
        </c:dLbls>
        <c:marker val="1"/>
        <c:smooth val="0"/>
        <c:axId val="193280440"/>
        <c:axId val="193280832"/>
      </c:lineChart>
      <c:dateAx>
        <c:axId val="193280440"/>
        <c:scaling>
          <c:orientation val="minMax"/>
        </c:scaling>
        <c:delete val="1"/>
        <c:axPos val="b"/>
        <c:numFmt formatCode="ge" sourceLinked="1"/>
        <c:majorTickMark val="none"/>
        <c:minorTickMark val="none"/>
        <c:tickLblPos val="none"/>
        <c:crossAx val="193280832"/>
        <c:crosses val="autoZero"/>
        <c:auto val="1"/>
        <c:lblOffset val="100"/>
        <c:baseTimeUnit val="years"/>
      </c:dateAx>
      <c:valAx>
        <c:axId val="1932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244.55</c:v>
                </c:pt>
                <c:pt idx="1">
                  <c:v>210.59</c:v>
                </c:pt>
                <c:pt idx="2">
                  <c:v>231.74</c:v>
                </c:pt>
                <c:pt idx="3">
                  <c:v>228.79</c:v>
                </c:pt>
                <c:pt idx="4">
                  <c:v>208.22</c:v>
                </c:pt>
              </c:numCache>
            </c:numRef>
          </c:val>
          <c:extLst xmlns:c16r2="http://schemas.microsoft.com/office/drawing/2015/06/chart">
            <c:ext xmlns:c16="http://schemas.microsoft.com/office/drawing/2014/chart" uri="{C3380CC4-5D6E-409C-BE32-E72D297353CC}">
              <c16:uniqueId val="{00000000-457C-4132-AE4A-31BCDD4AC77B}"/>
            </c:ext>
          </c:extLst>
        </c:ser>
        <c:dLbls>
          <c:showLegendKey val="0"/>
          <c:showVal val="0"/>
          <c:showCatName val="0"/>
          <c:showSerName val="0"/>
          <c:showPercent val="0"/>
          <c:showBubbleSize val="0"/>
        </c:dLbls>
        <c:gapWidth val="150"/>
        <c:axId val="209836640"/>
        <c:axId val="20983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xmlns:c16r2="http://schemas.microsoft.com/office/drawing/2015/06/chart">
            <c:ext xmlns:c16="http://schemas.microsoft.com/office/drawing/2014/chart" uri="{C3380CC4-5D6E-409C-BE32-E72D297353CC}">
              <c16:uniqueId val="{00000001-457C-4132-AE4A-31BCDD4AC77B}"/>
            </c:ext>
          </c:extLst>
        </c:ser>
        <c:dLbls>
          <c:showLegendKey val="0"/>
          <c:showVal val="0"/>
          <c:showCatName val="0"/>
          <c:showSerName val="0"/>
          <c:showPercent val="0"/>
          <c:showBubbleSize val="0"/>
        </c:dLbls>
        <c:marker val="1"/>
        <c:smooth val="0"/>
        <c:axId val="209836640"/>
        <c:axId val="209837816"/>
      </c:lineChart>
      <c:dateAx>
        <c:axId val="209836640"/>
        <c:scaling>
          <c:orientation val="minMax"/>
        </c:scaling>
        <c:delete val="1"/>
        <c:axPos val="b"/>
        <c:numFmt formatCode="ge" sourceLinked="1"/>
        <c:majorTickMark val="none"/>
        <c:minorTickMark val="none"/>
        <c:tickLblPos val="none"/>
        <c:crossAx val="209837816"/>
        <c:crosses val="autoZero"/>
        <c:auto val="1"/>
        <c:lblOffset val="100"/>
        <c:baseTimeUnit val="years"/>
      </c:dateAx>
      <c:valAx>
        <c:axId val="2098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S37" sqref="AS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高野町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3073</v>
      </c>
      <c r="AM8" s="60"/>
      <c r="AN8" s="60"/>
      <c r="AO8" s="60"/>
      <c r="AP8" s="60"/>
      <c r="AQ8" s="60"/>
      <c r="AR8" s="60"/>
      <c r="AS8" s="60"/>
      <c r="AT8" s="51">
        <f>データ!$S$6</f>
        <v>137.03</v>
      </c>
      <c r="AU8" s="52"/>
      <c r="AV8" s="52"/>
      <c r="AW8" s="52"/>
      <c r="AX8" s="52"/>
      <c r="AY8" s="52"/>
      <c r="AZ8" s="52"/>
      <c r="BA8" s="52"/>
      <c r="BB8" s="53">
        <f>データ!$T$6</f>
        <v>22.43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74.28</v>
      </c>
      <c r="J10" s="52"/>
      <c r="K10" s="52"/>
      <c r="L10" s="52"/>
      <c r="M10" s="52"/>
      <c r="N10" s="52"/>
      <c r="O10" s="63"/>
      <c r="P10" s="53">
        <f>データ!$P$6</f>
        <v>74.06</v>
      </c>
      <c r="Q10" s="53"/>
      <c r="R10" s="53"/>
      <c r="S10" s="53"/>
      <c r="T10" s="53"/>
      <c r="U10" s="53"/>
      <c r="V10" s="53"/>
      <c r="W10" s="60">
        <f>データ!$Q$6</f>
        <v>3920</v>
      </c>
      <c r="X10" s="60"/>
      <c r="Y10" s="60"/>
      <c r="Z10" s="60"/>
      <c r="AA10" s="60"/>
      <c r="AB10" s="60"/>
      <c r="AC10" s="60"/>
      <c r="AD10" s="2"/>
      <c r="AE10" s="2"/>
      <c r="AF10" s="2"/>
      <c r="AG10" s="2"/>
      <c r="AH10" s="4"/>
      <c r="AI10" s="4"/>
      <c r="AJ10" s="4"/>
      <c r="AK10" s="4"/>
      <c r="AL10" s="60">
        <f>データ!$U$6</f>
        <v>2255</v>
      </c>
      <c r="AM10" s="60"/>
      <c r="AN10" s="60"/>
      <c r="AO10" s="60"/>
      <c r="AP10" s="60"/>
      <c r="AQ10" s="60"/>
      <c r="AR10" s="60"/>
      <c r="AS10" s="60"/>
      <c r="AT10" s="51">
        <f>データ!$V$6</f>
        <v>1.7</v>
      </c>
      <c r="AU10" s="52"/>
      <c r="AV10" s="52"/>
      <c r="AW10" s="52"/>
      <c r="AX10" s="52"/>
      <c r="AY10" s="52"/>
      <c r="AZ10" s="52"/>
      <c r="BA10" s="52"/>
      <c r="BB10" s="53">
        <f>データ!$W$6</f>
        <v>1326.47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BD3lVrhvgm2ZfrYhXXyP8uZyDv/AQazG+dvKzwlPIMweOWCpvSlsVbY/3PezDD57Ny+2u1ittpfu5HUo5DHLA==" saltValue="f0NIcnlbmPgzGCtdwco1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303445</v>
      </c>
      <c r="D6" s="34">
        <f t="shared" si="3"/>
        <v>46</v>
      </c>
      <c r="E6" s="34">
        <f t="shared" si="3"/>
        <v>1</v>
      </c>
      <c r="F6" s="34">
        <f t="shared" si="3"/>
        <v>0</v>
      </c>
      <c r="G6" s="34">
        <f t="shared" si="3"/>
        <v>1</v>
      </c>
      <c r="H6" s="34" t="str">
        <f t="shared" si="3"/>
        <v>和歌山県　高野町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74.28</v>
      </c>
      <c r="P6" s="35">
        <f t="shared" si="3"/>
        <v>74.06</v>
      </c>
      <c r="Q6" s="35">
        <f t="shared" si="3"/>
        <v>3920</v>
      </c>
      <c r="R6" s="35">
        <f t="shared" si="3"/>
        <v>3073</v>
      </c>
      <c r="S6" s="35">
        <f t="shared" si="3"/>
        <v>137.03</v>
      </c>
      <c r="T6" s="35">
        <f t="shared" si="3"/>
        <v>22.43</v>
      </c>
      <c r="U6" s="35">
        <f t="shared" si="3"/>
        <v>2255</v>
      </c>
      <c r="V6" s="35">
        <f t="shared" si="3"/>
        <v>1.7</v>
      </c>
      <c r="W6" s="35">
        <f t="shared" si="3"/>
        <v>1326.47</v>
      </c>
      <c r="X6" s="36">
        <f>IF(X7="",NA(),X7)</f>
        <v>111.84</v>
      </c>
      <c r="Y6" s="36">
        <f t="shared" ref="Y6:AG6" si="4">IF(Y7="",NA(),Y7)</f>
        <v>121.28</v>
      </c>
      <c r="Z6" s="36">
        <f t="shared" si="4"/>
        <v>113.27</v>
      </c>
      <c r="AA6" s="36">
        <f t="shared" si="4"/>
        <v>114.53</v>
      </c>
      <c r="AB6" s="36">
        <f t="shared" si="4"/>
        <v>121.47</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130.74</v>
      </c>
      <c r="AU6" s="36">
        <f t="shared" ref="AU6:BC6" si="6">IF(AU7="",NA(),AU7)</f>
        <v>156.88</v>
      </c>
      <c r="AV6" s="36">
        <f t="shared" si="6"/>
        <v>160.19999999999999</v>
      </c>
      <c r="AW6" s="36">
        <f t="shared" si="6"/>
        <v>176.35</v>
      </c>
      <c r="AX6" s="36">
        <f t="shared" si="6"/>
        <v>228.51</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355.06</v>
      </c>
      <c r="BF6" s="36">
        <f t="shared" ref="BF6:BN6" si="7">IF(BF7="",NA(),BF7)</f>
        <v>296.20999999999998</v>
      </c>
      <c r="BG6" s="36">
        <f t="shared" si="7"/>
        <v>280.36</v>
      </c>
      <c r="BH6" s="36">
        <f t="shared" si="7"/>
        <v>234.75</v>
      </c>
      <c r="BI6" s="36">
        <f t="shared" si="7"/>
        <v>193.74</v>
      </c>
      <c r="BJ6" s="36">
        <f t="shared" si="7"/>
        <v>495.43</v>
      </c>
      <c r="BK6" s="36">
        <f t="shared" si="7"/>
        <v>488.5</v>
      </c>
      <c r="BL6" s="36">
        <f t="shared" si="7"/>
        <v>485.75</v>
      </c>
      <c r="BM6" s="36">
        <f t="shared" si="7"/>
        <v>516.34</v>
      </c>
      <c r="BN6" s="36">
        <f t="shared" si="7"/>
        <v>496.56</v>
      </c>
      <c r="BO6" s="35" t="str">
        <f>IF(BO7="","",IF(BO7="-","【-】","【"&amp;SUBSTITUTE(TEXT(BO7,"#,##0.00"),"-","△")&amp;"】"))</f>
        <v>【270.46】</v>
      </c>
      <c r="BP6" s="36">
        <f>IF(BP7="",NA(),BP7)</f>
        <v>103.47</v>
      </c>
      <c r="BQ6" s="36">
        <f t="shared" ref="BQ6:BY6" si="8">IF(BQ7="",NA(),BQ7)</f>
        <v>119.45</v>
      </c>
      <c r="BR6" s="36">
        <f t="shared" si="8"/>
        <v>108.73</v>
      </c>
      <c r="BS6" s="36">
        <f t="shared" si="8"/>
        <v>110.71</v>
      </c>
      <c r="BT6" s="36">
        <f t="shared" si="8"/>
        <v>120.35</v>
      </c>
      <c r="BU6" s="36">
        <f t="shared" si="8"/>
        <v>81.900000000000006</v>
      </c>
      <c r="BV6" s="36">
        <f t="shared" si="8"/>
        <v>82.42</v>
      </c>
      <c r="BW6" s="36">
        <f t="shared" si="8"/>
        <v>83.59</v>
      </c>
      <c r="BX6" s="36">
        <f t="shared" si="8"/>
        <v>83.27</v>
      </c>
      <c r="BY6" s="36">
        <f t="shared" si="8"/>
        <v>84.9</v>
      </c>
      <c r="BZ6" s="35" t="str">
        <f>IF(BZ7="","",IF(BZ7="-","【-】","【"&amp;SUBSTITUTE(TEXT(BZ7,"#,##0.00"),"-","△")&amp;"】"))</f>
        <v>【103.91】</v>
      </c>
      <c r="CA6" s="36">
        <f>IF(CA7="",NA(),CA7)</f>
        <v>244.55</v>
      </c>
      <c r="CB6" s="36">
        <f t="shared" ref="CB6:CJ6" si="9">IF(CB7="",NA(),CB7)</f>
        <v>210.59</v>
      </c>
      <c r="CC6" s="36">
        <f t="shared" si="9"/>
        <v>231.74</v>
      </c>
      <c r="CD6" s="36">
        <f t="shared" si="9"/>
        <v>228.79</v>
      </c>
      <c r="CE6" s="36">
        <f t="shared" si="9"/>
        <v>208.22</v>
      </c>
      <c r="CF6" s="36">
        <f t="shared" si="9"/>
        <v>227.97</v>
      </c>
      <c r="CG6" s="36">
        <f t="shared" si="9"/>
        <v>226.99</v>
      </c>
      <c r="CH6" s="36">
        <f t="shared" si="9"/>
        <v>230.22</v>
      </c>
      <c r="CI6" s="36">
        <f t="shared" si="9"/>
        <v>228.81</v>
      </c>
      <c r="CJ6" s="36">
        <f t="shared" si="9"/>
        <v>231.9</v>
      </c>
      <c r="CK6" s="35" t="str">
        <f>IF(CK7="","",IF(CK7="-","【-】","【"&amp;SUBSTITUTE(TEXT(CK7,"#,##0.00"),"-","△")&amp;"】"))</f>
        <v>【167.11】</v>
      </c>
      <c r="CL6" s="36">
        <f>IF(CL7="",NA(),CL7)</f>
        <v>33.049999999999997</v>
      </c>
      <c r="CM6" s="36">
        <f t="shared" ref="CM6:CU6" si="10">IF(CM7="",NA(),CM7)</f>
        <v>33.96</v>
      </c>
      <c r="CN6" s="36">
        <f t="shared" si="10"/>
        <v>32.47</v>
      </c>
      <c r="CO6" s="36">
        <f t="shared" si="10"/>
        <v>30.86</v>
      </c>
      <c r="CP6" s="36">
        <f t="shared" si="10"/>
        <v>32.47</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78.739999999999995</v>
      </c>
      <c r="CX6" s="36">
        <f t="shared" ref="CX6:DF6" si="11">IF(CX7="",NA(),CX7)</f>
        <v>81.95</v>
      </c>
      <c r="CY6" s="36">
        <f t="shared" si="11"/>
        <v>79.209999999999994</v>
      </c>
      <c r="CZ6" s="36">
        <f t="shared" si="11"/>
        <v>84.58</v>
      </c>
      <c r="DA6" s="36">
        <f t="shared" si="11"/>
        <v>81.45</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62.36</v>
      </c>
      <c r="DI6" s="36">
        <f t="shared" ref="DI6:DQ6" si="12">IF(DI7="",NA(),DI7)</f>
        <v>64.31</v>
      </c>
      <c r="DJ6" s="36">
        <f t="shared" si="12"/>
        <v>66.12</v>
      </c>
      <c r="DK6" s="36">
        <f t="shared" si="12"/>
        <v>67.83</v>
      </c>
      <c r="DL6" s="36">
        <f t="shared" si="12"/>
        <v>69.47</v>
      </c>
      <c r="DM6" s="36">
        <f t="shared" si="12"/>
        <v>50.44</v>
      </c>
      <c r="DN6" s="36">
        <f t="shared" si="12"/>
        <v>51.44</v>
      </c>
      <c r="DO6" s="36">
        <f t="shared" si="12"/>
        <v>52.4</v>
      </c>
      <c r="DP6" s="36">
        <f t="shared" si="12"/>
        <v>51.89</v>
      </c>
      <c r="DQ6" s="36">
        <f t="shared" si="12"/>
        <v>54.09</v>
      </c>
      <c r="DR6" s="35" t="str">
        <f>IF(DR7="","",IF(DR7="-","【-】","【"&amp;SUBSTITUTE(TEXT(DR7,"#,##0.00"),"-","△")&amp;"】"))</f>
        <v>【48.85】</v>
      </c>
      <c r="DS6" s="36">
        <f>IF(DS7="",NA(),DS7)</f>
        <v>87.21</v>
      </c>
      <c r="DT6" s="36">
        <f t="shared" ref="DT6:EB6" si="13">IF(DT7="",NA(),DT7)</f>
        <v>87.21</v>
      </c>
      <c r="DU6" s="36">
        <f t="shared" si="13"/>
        <v>87.21</v>
      </c>
      <c r="DV6" s="36">
        <f t="shared" si="13"/>
        <v>87.21</v>
      </c>
      <c r="DW6" s="36">
        <f t="shared" si="13"/>
        <v>87.21</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303445</v>
      </c>
      <c r="D7" s="38">
        <v>46</v>
      </c>
      <c r="E7" s="38">
        <v>1</v>
      </c>
      <c r="F7" s="38">
        <v>0</v>
      </c>
      <c r="G7" s="38">
        <v>1</v>
      </c>
      <c r="H7" s="38" t="s">
        <v>93</v>
      </c>
      <c r="I7" s="38" t="s">
        <v>94</v>
      </c>
      <c r="J7" s="38" t="s">
        <v>95</v>
      </c>
      <c r="K7" s="38" t="s">
        <v>96</v>
      </c>
      <c r="L7" s="38" t="s">
        <v>97</v>
      </c>
      <c r="M7" s="38" t="s">
        <v>98</v>
      </c>
      <c r="N7" s="39" t="s">
        <v>99</v>
      </c>
      <c r="O7" s="39">
        <v>74.28</v>
      </c>
      <c r="P7" s="39">
        <v>74.06</v>
      </c>
      <c r="Q7" s="39">
        <v>3920</v>
      </c>
      <c r="R7" s="39">
        <v>3073</v>
      </c>
      <c r="S7" s="39">
        <v>137.03</v>
      </c>
      <c r="T7" s="39">
        <v>22.43</v>
      </c>
      <c r="U7" s="39">
        <v>2255</v>
      </c>
      <c r="V7" s="39">
        <v>1.7</v>
      </c>
      <c r="W7" s="39">
        <v>1326.47</v>
      </c>
      <c r="X7" s="39">
        <v>111.84</v>
      </c>
      <c r="Y7" s="39">
        <v>121.28</v>
      </c>
      <c r="Z7" s="39">
        <v>113.27</v>
      </c>
      <c r="AA7" s="39">
        <v>114.53</v>
      </c>
      <c r="AB7" s="39">
        <v>121.47</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130.74</v>
      </c>
      <c r="AU7" s="39">
        <v>156.88</v>
      </c>
      <c r="AV7" s="39">
        <v>160.19999999999999</v>
      </c>
      <c r="AW7" s="39">
        <v>176.35</v>
      </c>
      <c r="AX7" s="39">
        <v>228.51</v>
      </c>
      <c r="AY7" s="39">
        <v>571.29999999999995</v>
      </c>
      <c r="AZ7" s="39">
        <v>527.82000000000005</v>
      </c>
      <c r="BA7" s="39">
        <v>477.44</v>
      </c>
      <c r="BB7" s="39">
        <v>445.85</v>
      </c>
      <c r="BC7" s="39">
        <v>450.54</v>
      </c>
      <c r="BD7" s="39">
        <v>261.93</v>
      </c>
      <c r="BE7" s="39">
        <v>355.06</v>
      </c>
      <c r="BF7" s="39">
        <v>296.20999999999998</v>
      </c>
      <c r="BG7" s="39">
        <v>280.36</v>
      </c>
      <c r="BH7" s="39">
        <v>234.75</v>
      </c>
      <c r="BI7" s="39">
        <v>193.74</v>
      </c>
      <c r="BJ7" s="39">
        <v>495.43</v>
      </c>
      <c r="BK7" s="39">
        <v>488.5</v>
      </c>
      <c r="BL7" s="39">
        <v>485.75</v>
      </c>
      <c r="BM7" s="39">
        <v>516.34</v>
      </c>
      <c r="BN7" s="39">
        <v>496.56</v>
      </c>
      <c r="BO7" s="39">
        <v>270.45999999999998</v>
      </c>
      <c r="BP7" s="39">
        <v>103.47</v>
      </c>
      <c r="BQ7" s="39">
        <v>119.45</v>
      </c>
      <c r="BR7" s="39">
        <v>108.73</v>
      </c>
      <c r="BS7" s="39">
        <v>110.71</v>
      </c>
      <c r="BT7" s="39">
        <v>120.35</v>
      </c>
      <c r="BU7" s="39">
        <v>81.900000000000006</v>
      </c>
      <c r="BV7" s="39">
        <v>82.42</v>
      </c>
      <c r="BW7" s="39">
        <v>83.59</v>
      </c>
      <c r="BX7" s="39">
        <v>83.27</v>
      </c>
      <c r="BY7" s="39">
        <v>84.9</v>
      </c>
      <c r="BZ7" s="39">
        <v>103.91</v>
      </c>
      <c r="CA7" s="39">
        <v>244.55</v>
      </c>
      <c r="CB7" s="39">
        <v>210.59</v>
      </c>
      <c r="CC7" s="39">
        <v>231.74</v>
      </c>
      <c r="CD7" s="39">
        <v>228.79</v>
      </c>
      <c r="CE7" s="39">
        <v>208.22</v>
      </c>
      <c r="CF7" s="39">
        <v>227.97</v>
      </c>
      <c r="CG7" s="39">
        <v>226.99</v>
      </c>
      <c r="CH7" s="39">
        <v>230.22</v>
      </c>
      <c r="CI7" s="39">
        <v>228.81</v>
      </c>
      <c r="CJ7" s="39">
        <v>231.9</v>
      </c>
      <c r="CK7" s="39">
        <v>167.11</v>
      </c>
      <c r="CL7" s="39">
        <v>33.049999999999997</v>
      </c>
      <c r="CM7" s="39">
        <v>33.96</v>
      </c>
      <c r="CN7" s="39">
        <v>32.47</v>
      </c>
      <c r="CO7" s="39">
        <v>30.86</v>
      </c>
      <c r="CP7" s="39">
        <v>32.47</v>
      </c>
      <c r="CQ7" s="39">
        <v>40.700000000000003</v>
      </c>
      <c r="CR7" s="39">
        <v>39.909999999999997</v>
      </c>
      <c r="CS7" s="39">
        <v>41.09</v>
      </c>
      <c r="CT7" s="39">
        <v>38.979999999999997</v>
      </c>
      <c r="CU7" s="39">
        <v>39.61</v>
      </c>
      <c r="CV7" s="39">
        <v>60.27</v>
      </c>
      <c r="CW7" s="39">
        <v>78.739999999999995</v>
      </c>
      <c r="CX7" s="39">
        <v>81.95</v>
      </c>
      <c r="CY7" s="39">
        <v>79.209999999999994</v>
      </c>
      <c r="CZ7" s="39">
        <v>84.58</v>
      </c>
      <c r="DA7" s="39">
        <v>81.45</v>
      </c>
      <c r="DB7" s="39">
        <v>74.61</v>
      </c>
      <c r="DC7" s="39">
        <v>75.62</v>
      </c>
      <c r="DD7" s="39">
        <v>75.91</v>
      </c>
      <c r="DE7" s="39">
        <v>75.010000000000005</v>
      </c>
      <c r="DF7" s="39">
        <v>72.959999999999994</v>
      </c>
      <c r="DG7" s="39">
        <v>89.92</v>
      </c>
      <c r="DH7" s="39">
        <v>62.36</v>
      </c>
      <c r="DI7" s="39">
        <v>64.31</v>
      </c>
      <c r="DJ7" s="39">
        <v>66.12</v>
      </c>
      <c r="DK7" s="39">
        <v>67.83</v>
      </c>
      <c r="DL7" s="39">
        <v>69.47</v>
      </c>
      <c r="DM7" s="39">
        <v>50.44</v>
      </c>
      <c r="DN7" s="39">
        <v>51.44</v>
      </c>
      <c r="DO7" s="39">
        <v>52.4</v>
      </c>
      <c r="DP7" s="39">
        <v>51.89</v>
      </c>
      <c r="DQ7" s="39">
        <v>54.09</v>
      </c>
      <c r="DR7" s="39">
        <v>48.85</v>
      </c>
      <c r="DS7" s="39">
        <v>87.21</v>
      </c>
      <c r="DT7" s="39">
        <v>87.21</v>
      </c>
      <c r="DU7" s="39">
        <v>87.21</v>
      </c>
      <c r="DV7" s="39">
        <v>87.21</v>
      </c>
      <c r="DW7" s="39">
        <v>87.21</v>
      </c>
      <c r="DX7" s="39">
        <v>9.64</v>
      </c>
      <c r="DY7" s="39">
        <v>11.68</v>
      </c>
      <c r="DZ7" s="39">
        <v>14.01</v>
      </c>
      <c r="EA7" s="39">
        <v>14.74</v>
      </c>
      <c r="EB7" s="39">
        <v>18.68</v>
      </c>
      <c r="EC7" s="39">
        <v>17.8</v>
      </c>
      <c r="ED7" s="39">
        <v>0</v>
      </c>
      <c r="EE7" s="39">
        <v>0</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cp:lastModifiedBy>
  <cp:lastPrinted>2020-01-30T05:12:44Z</cp:lastPrinted>
  <dcterms:created xsi:type="dcterms:W3CDTF">2019-12-05T04:23:30Z</dcterms:created>
  <dcterms:modified xsi:type="dcterms:W3CDTF">2020-01-31T02:27:57Z</dcterms:modified>
  <cp:category/>
</cp:coreProperties>
</file>