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Y:\000財政係\平成31年度\10 公営企業\02.照会\0204〆 公営企業に係る「経営比較分析表」の分析等について\10紀美野町\"/>
    </mc:Choice>
  </mc:AlternateContent>
  <xr:revisionPtr revIDLastSave="0" documentId="8_{6CCDEA97-EBAD-48EF-9617-C317D7D87072}" xr6:coauthVersionLast="43" xr6:coauthVersionMax="43" xr10:uidLastSave="{00000000-0000-0000-0000-000000000000}"/>
  <workbookProtection workbookAlgorithmName="SHA-512" workbookHashValue="yDA+IIhEuP2XrGaLRklJL/k8wRUfT/QT9FX8F+GAGN6TusW1/o1XDaheNi4r74CpOX+rG3HxBX7PD2POQ82rBQ==" workbookSaltValue="8lavfdK9da9qj4vaqLNpqw==" workbookSpinCount="100000" lockStructure="1"/>
  <bookViews>
    <workbookView xWindow="20370" yWindow="-120" windowWidth="29040" windowHeight="164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<sst xmlns="http://schemas.openxmlformats.org/spreadsheetml/2006/main" count="228" uniqueCount="113">
  <si>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</si>
  <si>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</si>
  <si>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</si>
  <si>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</si>
  <si>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</si>
  <si>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</si>
  <si>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</si>
  <si>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</si>
  <si>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</si>
  <si>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</si>
  <si>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</si>
  <si>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</si>
  <si>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</si>
  <si>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</si>
  <si>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</si>
  <si>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</si>
  <si>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</si>
  <si>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</si>
  <si>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</si>
  <si>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</si>
  <si>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</si>
  <si>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</si>
  <si>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</si>
  <si>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</si>
  <si>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</si>
  <si>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</si>
  <si>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</si>
  <si>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</si>
  <si>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</si>
  <si>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</si>
  <si>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</si>
  <si>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</si>
  <si>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</si>
  <si>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</si>
  <si>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</si>
  <si>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</si>
  <si>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</si>
  <si>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</si>
  <si>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</si>
  <si>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</si>
  <si>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</si>
  <si>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</si>
  <si>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</si>
  <si>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</si>
  <si>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</si>
  <si>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</si>
  <si>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</si>
  <si>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</si>
  <si>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</si>
  <si>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</si>
  <si>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</si>
  <si>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</si>
  <si>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</si>
  <si>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</si>
  <si>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</si>
  <si>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</si>
  <si>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</si>
  <si>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</si>
  <si>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</si>
  <si>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</si>
  <si>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</si>
  <si>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</si>
  <si>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</si>
  <si>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</si>
  <si>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</si>
  <si>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</si>
  <si>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</si>
  <si>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</si>
  <si>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</si>
  <si>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</si>
  <si>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</si>
  <si>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</si>
  <si>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</si>
  <si>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</si>
  <si>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</si>
  <si>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</si>
  <si>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</si>
  <si>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</si>
  <si>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</si>
  <si>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</si>
  <si>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</si>
  <si>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</si>
  <si>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</si>
  <si>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</si>
  <si>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</si>
  <si>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</si>
  <si>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</si>
  <si>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</si>
  <si>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</si>
  <si>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</si>
  <si>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</si>
  <si>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</si>
  <si>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</si>
  <si>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</si>
  <si>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</si>
  <si>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</si>
  <si>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</si>
  <si>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</si>
  <si>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</si>
  <si>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</si>
  <si>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</si>
  <si>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</si>
  <si>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</si>
  <si>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</si>
  <si>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</si>
  <si>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</si>
  <si>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</si>
  <si>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</si>
  <si>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</si>
  <si>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</si>
  <si>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収益的収支比率は94.19％で前年度より0.12ポイントの微増であるが、今後、施設の老朽化による管理費の増額を考慮すると、今後も厳しい状況は続くと考えられる。
　企業債残高対事業規模比率は起債償還による地方債現在高合計の減少に伴い、比率が減少している。
　経費回収率は施設診断委託料による汚水処理費の増額による減少であり、汚水処理原価についてもそれによる増額である。
　施設利用率減少については利用人口減少で処理水量が減少したためであり、水洗化率減少についても同様に利用人口減少によるものである。</t>
    <rPh sb="1" eb="3">
      <t>シュウエキ</t>
    </rPh>
    <rPh sb="3" eb="4">
      <t>テキ</t>
    </rPh>
    <rPh sb="4" eb="6">
      <t>シュウシ</t>
    </rPh>
    <rPh sb="6" eb="8">
      <t>ヒリツ</t>
    </rPh>
    <rPh sb="16" eb="19">
      <t>ゼンネンド</t>
    </rPh>
    <rPh sb="30" eb="32">
      <t>ビゾウ</t>
    </rPh>
    <rPh sb="37" eb="39">
      <t>コンゴ</t>
    </rPh>
    <rPh sb="40" eb="42">
      <t>シセツ</t>
    </rPh>
    <rPh sb="43" eb="46">
      <t>ロウキュウカ</t>
    </rPh>
    <rPh sb="49" eb="52">
      <t>カンリヒ</t>
    </rPh>
    <rPh sb="53" eb="55">
      <t>ゾウガク</t>
    </rPh>
    <rPh sb="56" eb="58">
      <t>コウリョ</t>
    </rPh>
    <rPh sb="62" eb="64">
      <t>コンゴ</t>
    </rPh>
    <rPh sb="65" eb="66">
      <t>キビ</t>
    </rPh>
    <rPh sb="68" eb="70">
      <t>ジョウキョウ</t>
    </rPh>
    <rPh sb="71" eb="72">
      <t>ツヅ</t>
    </rPh>
    <rPh sb="74" eb="75">
      <t>カンガ</t>
    </rPh>
    <rPh sb="82" eb="84">
      <t>キギョウ</t>
    </rPh>
    <rPh sb="84" eb="85">
      <t>サイ</t>
    </rPh>
    <rPh sb="85" eb="87">
      <t>ザンダカ</t>
    </rPh>
    <rPh sb="87" eb="88">
      <t>タイ</t>
    </rPh>
    <rPh sb="88" eb="90">
      <t>ジギョウ</t>
    </rPh>
    <rPh sb="90" eb="92">
      <t>キボ</t>
    </rPh>
    <rPh sb="92" eb="94">
      <t>ヒリツ</t>
    </rPh>
    <rPh sb="95" eb="97">
      <t>キサイ</t>
    </rPh>
    <rPh sb="97" eb="99">
      <t>ショウカン</t>
    </rPh>
    <rPh sb="102" eb="105">
      <t>チホウサイ</t>
    </rPh>
    <rPh sb="105" eb="107">
      <t>ゲンザイ</t>
    </rPh>
    <rPh sb="107" eb="108">
      <t>タカ</t>
    </rPh>
    <rPh sb="108" eb="110">
      <t>ゴウケイ</t>
    </rPh>
    <rPh sb="111" eb="113">
      <t>ゲンショウ</t>
    </rPh>
    <rPh sb="114" eb="115">
      <t>トモナ</t>
    </rPh>
    <rPh sb="117" eb="119">
      <t>ヒリツ</t>
    </rPh>
    <rPh sb="120" eb="122">
      <t>ゲンショウ</t>
    </rPh>
    <rPh sb="129" eb="131">
      <t>ケイヒ</t>
    </rPh>
    <rPh sb="131" eb="133">
      <t>カイシュウ</t>
    </rPh>
    <rPh sb="133" eb="134">
      <t>リツ</t>
    </rPh>
    <rPh sb="135" eb="137">
      <t>シセツ</t>
    </rPh>
    <rPh sb="137" eb="139">
      <t>シンダン</t>
    </rPh>
    <rPh sb="139" eb="141">
      <t>イタク</t>
    </rPh>
    <rPh sb="141" eb="142">
      <t>リョウ</t>
    </rPh>
    <rPh sb="145" eb="147">
      <t>オスイ</t>
    </rPh>
    <rPh sb="147" eb="149">
      <t>ショリ</t>
    </rPh>
    <rPh sb="149" eb="150">
      <t>ヒ</t>
    </rPh>
    <rPh sb="151" eb="153">
      <t>ゾウガク</t>
    </rPh>
    <rPh sb="156" eb="158">
      <t>ゲンショウ</t>
    </rPh>
    <rPh sb="162" eb="164">
      <t>オスイ</t>
    </rPh>
    <rPh sb="164" eb="166">
      <t>ショリ</t>
    </rPh>
    <rPh sb="166" eb="168">
      <t>ゲンカ</t>
    </rPh>
    <rPh sb="178" eb="180">
      <t>ゾウガク</t>
    </rPh>
    <rPh sb="186" eb="188">
      <t>シセツ</t>
    </rPh>
    <rPh sb="188" eb="190">
      <t>リヨウ</t>
    </rPh>
    <rPh sb="190" eb="191">
      <t>リツ</t>
    </rPh>
    <rPh sb="191" eb="193">
      <t>ゲンショウ</t>
    </rPh>
    <rPh sb="198" eb="200">
      <t>リヨウ</t>
    </rPh>
    <rPh sb="200" eb="202">
      <t>ジンコウ</t>
    </rPh>
    <rPh sb="202" eb="204">
      <t>ゲンショウ</t>
    </rPh>
    <rPh sb="205" eb="207">
      <t>ショリ</t>
    </rPh>
    <rPh sb="207" eb="209">
      <t>スイリョウ</t>
    </rPh>
    <rPh sb="210" eb="212">
      <t>ゲンショウ</t>
    </rPh>
    <rPh sb="220" eb="223">
      <t>スイセンカ</t>
    </rPh>
    <rPh sb="223" eb="224">
      <t>リツ</t>
    </rPh>
    <rPh sb="224" eb="226">
      <t>ゲンショウ</t>
    </rPh>
    <rPh sb="231" eb="233">
      <t>ドウヨウ</t>
    </rPh>
    <rPh sb="234" eb="236">
      <t>リヨウ</t>
    </rPh>
    <rPh sb="236" eb="238">
      <t>ジンコウ</t>
    </rPh>
    <rPh sb="238" eb="240">
      <t>ゲンショウ</t>
    </rPh>
    <phoneticPr fontId="4"/>
  </si>
  <si>
    <r>
      <t>　供用開始から20年以上が経過し、管路施設及び機械・電気設備の一部箇所に老朽化や劣化が</t>
    </r>
    <r>
      <rPr>
        <sz val="11"/>
        <rFont val="ＭＳ ゴシック"/>
        <family val="3"/>
        <charset val="128"/>
      </rPr>
      <t>見受けられる。
　平成30年度に作成した機能保全計画に基づき、</t>
    </r>
    <r>
      <rPr>
        <sz val="11"/>
        <color theme="1"/>
        <rFont val="ＭＳ ゴシック"/>
        <family val="3"/>
        <charset val="128"/>
      </rPr>
      <t>改修または補修を行う必要がある。</t>
    </r>
    <phoneticPr fontId="4"/>
  </si>
  <si>
    <t>　総括として、一時的な費用の増減はあったものの、企業債償還を含め、その他の費用は横ばいであるが、料金収入は利用者減少による年間1～2％の減少傾向にあり、施設老朽化による大規模修繕が今後予想されることから、一般会計からの繰入れの増額が懸念される。
　今後の取組みとして、令和2年に経営戦略を策定し、住民・議会との経営健全化にむけた議論を行いたい。</t>
    <rPh sb="1" eb="3">
      <t>ソウカツ</t>
    </rPh>
    <rPh sb="7" eb="10">
      <t>イチジテキ</t>
    </rPh>
    <rPh sb="11" eb="13">
      <t>ヒヨウ</t>
    </rPh>
    <rPh sb="14" eb="16">
      <t>ゾウゲン</t>
    </rPh>
    <rPh sb="24" eb="26">
      <t>キギョウ</t>
    </rPh>
    <rPh sb="26" eb="27">
      <t>サイ</t>
    </rPh>
    <rPh sb="27" eb="29">
      <t>ショウカン</t>
    </rPh>
    <rPh sb="30" eb="31">
      <t>フク</t>
    </rPh>
    <rPh sb="35" eb="36">
      <t>タ</t>
    </rPh>
    <rPh sb="37" eb="39">
      <t>ヒヨウ</t>
    </rPh>
    <rPh sb="40" eb="41">
      <t>ヨコ</t>
    </rPh>
    <rPh sb="48" eb="50">
      <t>リョウキン</t>
    </rPh>
    <rPh sb="50" eb="52">
      <t>シュウニュウ</t>
    </rPh>
    <rPh sb="53" eb="55">
      <t>リヨウ</t>
    </rPh>
    <rPh sb="55" eb="56">
      <t>シャ</t>
    </rPh>
    <rPh sb="56" eb="58">
      <t>ゲンショウ</t>
    </rPh>
    <rPh sb="61" eb="63">
      <t>ネンカン</t>
    </rPh>
    <rPh sb="68" eb="70">
      <t>ゲンショウ</t>
    </rPh>
    <rPh sb="70" eb="72">
      <t>ケイコウ</t>
    </rPh>
    <rPh sb="76" eb="78">
      <t>シセツ</t>
    </rPh>
    <rPh sb="78" eb="81">
      <t>ロウキュウカ</t>
    </rPh>
    <rPh sb="84" eb="87">
      <t>ダイキボ</t>
    </rPh>
    <rPh sb="87" eb="89">
      <t>シュウゼン</t>
    </rPh>
    <rPh sb="90" eb="92">
      <t>コンゴ</t>
    </rPh>
    <rPh sb="92" eb="94">
      <t>ヨソウ</t>
    </rPh>
    <rPh sb="102" eb="104">
      <t>イッパン</t>
    </rPh>
    <rPh sb="104" eb="106">
      <t>カイケイ</t>
    </rPh>
    <rPh sb="109" eb="111">
      <t>クリイレ</t>
    </rPh>
    <rPh sb="113" eb="115">
      <t>ゾウガク</t>
    </rPh>
    <rPh sb="116" eb="118">
      <t>ケネン</t>
    </rPh>
    <rPh sb="124" eb="126">
      <t>コンゴ</t>
    </rPh>
    <rPh sb="127" eb="129">
      <t>トリクミ</t>
    </rPh>
    <rPh sb="134" eb="136">
      <t>レイワ</t>
    </rPh>
    <rPh sb="137" eb="138">
      <t>ネン</t>
    </rPh>
    <rPh sb="139" eb="141">
      <t>ケイエイ</t>
    </rPh>
    <rPh sb="141" eb="143">
      <t>センリャク</t>
    </rPh>
    <rPh sb="144" eb="146">
      <t>サクテイ</t>
    </rPh>
    <rPh sb="148" eb="150">
      <t>ジュウミン</t>
    </rPh>
    <rPh sb="151" eb="153">
      <t>ギカイ</t>
    </rPh>
    <rPh sb="155" eb="157">
      <t>ケイエイ</t>
    </rPh>
    <rPh sb="157" eb="160">
      <t>ケンゼンカ</t>
    </rPh>
    <rPh sb="164" eb="166">
      <t>ギロン</t>
    </rPh>
    <rPh sb="167" eb="1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</si>
</sst>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26-4E26-9C2D-1662EB50E1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C26-4E26-9C2D-1662EB50E1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65.55</c:v>
                </c:pt>
                <c:pt idx="1">
                  <c:v>65.55</c:v>
                </c:pt>
                <c:pt idx="2">
                  <c:v>66.39</c:v>
                </c:pt>
                <c:pt idx="3">
                  <c:v>65.13</c:v>
                </c:pt>
                <c:pt idx="4">
                  <c:v>63.87</c:v>
                </c:pt>
              </c:numCache>
            </c:numRef>
          </c:val>
          <c:extLst>
            <c:ext xmlns:c16="http://schemas.microsoft.com/office/drawing/2014/chart" uri="{C3380CC4-5D6E-409C-BE32-E72D297353CC}">
              <c16:uniqueId val="{00000000-9CFE-4E49-B9DF-835151413B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CFE-4E49-B9DF-835151413B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96.07</c:v>
                </c:pt>
                <c:pt idx="1">
                  <c:v>96.72</c:v>
                </c:pt>
                <c:pt idx="2">
                  <c:v>96.95</c:v>
                </c:pt>
                <c:pt idx="3">
                  <c:v>97.5</c:v>
                </c:pt>
                <c:pt idx="4">
                  <c:v>97.48</c:v>
                </c:pt>
              </c:numCache>
            </c:numRef>
          </c:val>
          <c:extLst>
            <c:ext xmlns:c16="http://schemas.microsoft.com/office/drawing/2014/chart" uri="{C3380CC4-5D6E-409C-BE32-E72D297353CC}">
              <c16:uniqueId val="{00000000-F4F7-4934-9892-8538FE0C465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4F7-4934-9892-8538FE0C465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97.27</c:v>
                </c:pt>
                <c:pt idx="1">
                  <c:v>97.27</c:v>
                </c:pt>
                <c:pt idx="2">
                  <c:v>96.93</c:v>
                </c:pt>
                <c:pt idx="3">
                  <c:v>94.07</c:v>
                </c:pt>
                <c:pt idx="4">
                  <c:v>94.19</c:v>
                </c:pt>
              </c:numCache>
            </c:numRef>
          </c:val>
          <c:extLst>
            <c:ext xmlns:c16="http://schemas.microsoft.com/office/drawing/2014/chart" uri="{C3380CC4-5D6E-409C-BE32-E72D297353CC}">
              <c16:uniqueId val="{00000000-DB3F-4410-8B89-CC44D4A83E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3F-4410-8B89-CC44D4A83E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78-480C-B2D3-7104FA05BF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8-480C-B2D3-7104FA05BF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0E-4110-9CF4-9D81733DCC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E-4110-9CF4-9D81733DCC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5-473D-B8C9-AC638A4883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5-473D-B8C9-AC638A4883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D3-4F61-BA08-EF8E59B9EC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D3-4F61-BA08-EF8E59B9EC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218.69</c:v>
                </c:pt>
                <c:pt idx="1">
                  <c:v>410.63</c:v>
                </c:pt>
                <c:pt idx="2">
                  <c:v>367.03</c:v>
                </c:pt>
                <c:pt idx="3">
                  <c:v>806.71</c:v>
                </c:pt>
                <c:pt idx="4">
                  <c:v>672.9</c:v>
                </c:pt>
              </c:numCache>
            </c:numRef>
          </c:val>
          <c:extLst>
            <c:ext xmlns:c16="http://schemas.microsoft.com/office/drawing/2014/chart" uri="{C3380CC4-5D6E-409C-BE32-E72D297353CC}">
              <c16:uniqueId val="{00000000-B97E-48DE-967F-4D02A1DD6E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97E-48DE-967F-4D02A1DD6E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47.67</c:v>
                </c:pt>
                <c:pt idx="1">
                  <c:v>47.06</c:v>
                </c:pt>
                <c:pt idx="2">
                  <c:v>47.94</c:v>
                </c:pt>
                <c:pt idx="3">
                  <c:v>88.08</c:v>
                </c:pt>
                <c:pt idx="4">
                  <c:v>53.63</c:v>
                </c:pt>
              </c:numCache>
            </c:numRef>
          </c:val>
          <c:extLst>
            <c:ext xmlns:c16="http://schemas.microsoft.com/office/drawing/2014/chart" uri="{C3380CC4-5D6E-409C-BE32-E72D297353CC}">
              <c16:uniqueId val="{00000000-EBF5-416F-B7F2-B98DE32ED8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BF5-416F-B7F2-B98DE32ED8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313.63</c:v>
                </c:pt>
                <c:pt idx="1">
                  <c:v>319.01</c:v>
                </c:pt>
                <c:pt idx="2">
                  <c:v>306.37</c:v>
                </c:pt>
                <c:pt idx="3">
                  <c:v>165.36</c:v>
                </c:pt>
                <c:pt idx="4">
                  <c:v>277.06</c:v>
                </c:pt>
              </c:numCache>
            </c:numRef>
          </c:val>
          <c:extLst>
            <c:ext xmlns:c16="http://schemas.microsoft.com/office/drawing/2014/chart" uri="{C3380CC4-5D6E-409C-BE32-E72D297353CC}">
              <c16:uniqueId val="{00000000-BC70-46FA-871A-0FC70D5C92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C70-46FA-871A-0FC70D5C92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1" zoomScaleNormal="100" workbookViewId="0">
      <selection activeCell="CD72" sqref="CD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紀美野町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8914</v>
      </c>
      <c r="AM8" s="50"/>
      <c r="AN8" s="50"/>
      <c r="AO8" s="50"/>
      <c r="AP8" s="50"/>
      <c r="AQ8" s="50"/>
      <c r="AR8" s="50"/>
      <c r="AS8" s="50"/>
      <c r="AT8" s="45">
        <f>データ!T6</f>
        <v>128.34</v>
      </c>
      <c r="AU8" s="45"/>
      <c r="AV8" s="45"/>
      <c r="AW8" s="45"/>
      <c r="AX8" s="45"/>
      <c r="AY8" s="45"/>
      <c r="AZ8" s="45"/>
      <c r="BA8" s="45"/>
      <c r="BB8" s="45">
        <f>データ!U6</f>
        <v>69.459999999999994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5.82</v>
      </c>
      <c r="Q10" s="45"/>
      <c r="R10" s="45"/>
      <c r="S10" s="45"/>
      <c r="T10" s="45"/>
      <c r="U10" s="45"/>
      <c r="V10" s="45"/>
      <c r="W10" s="45">
        <f>データ!Q6</f>
        <v>100</v>
      </c>
      <c r="X10" s="45"/>
      <c r="Y10" s="45"/>
      <c r="Z10" s="45"/>
      <c r="AA10" s="45"/>
      <c r="AB10" s="45"/>
      <c r="AC10" s="45"/>
      <c r="AD10" s="50">
        <f>データ!R6</f>
        <v>3880</v>
      </c>
      <c r="AE10" s="50"/>
      <c r="AF10" s="50"/>
      <c r="AG10" s="50"/>
      <c r="AH10" s="50"/>
      <c r="AI10" s="50"/>
      <c r="AJ10" s="50"/>
      <c r="AK10" s="2"/>
      <c r="AL10" s="50">
        <f>データ!V6</f>
        <v>515</v>
      </c>
      <c r="AM10" s="50"/>
      <c r="AN10" s="50"/>
      <c r="AO10" s="50"/>
      <c r="AP10" s="50"/>
      <c r="AQ10" s="50"/>
      <c r="AR10" s="50"/>
      <c r="AS10" s="50"/>
      <c r="AT10" s="45">
        <f>データ!W6</f>
        <v>0.15</v>
      </c>
      <c r="AU10" s="45"/>
      <c r="AV10" s="45"/>
      <c r="AW10" s="45"/>
      <c r="AX10" s="45"/>
      <c r="AY10" s="45"/>
      <c r="AZ10" s="45"/>
      <c r="BA10" s="45"/>
      <c r="BB10" s="45">
        <f>データ!X6</f>
        <v>3433.33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eVuz6set4rC71/cEzD4JKZDDo50JNOazOytEVazw6r9WMJ7o3eJgoWVWWmPM6iLPvLa2XG1tkXkqOitNOhicKg==" saltValue="NkvuGJOV7KaCUxwqicJx8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303046</v>
      </c>
      <c r="D6" s="33">
        <f t="shared" si="3"/>
        <v>47</v>
      </c>
      <c r="E6" s="33">
        <f t="shared" si="3"/>
        <v>17</v>
      </c>
      <c r="F6" s="33">
        <f t="shared" si="3"/>
        <v>5</v>
      </c>
      <c r="G6" s="33">
        <f t="shared" si="3"/>
        <v>0</v>
      </c>
      <c r="H6" s="33" t="str">
        <f t="shared" si="3"/>
        <v>和歌山県　紀美野町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5.82</v>
      </c>
      <c r="Q6" s="34">
        <f t="shared" si="3"/>
        <v>100</v>
      </c>
      <c r="R6" s="34">
        <f t="shared" si="3"/>
        <v>3880</v>
      </c>
      <c r="S6" s="34">
        <f t="shared" si="3"/>
        <v>8914</v>
      </c>
      <c r="T6" s="34">
        <f t="shared" si="3"/>
        <v>128.34</v>
      </c>
      <c r="U6" s="34">
        <f t="shared" si="3"/>
        <v>69.459999999999994</v>
      </c>
      <c r="V6" s="34">
        <f t="shared" si="3"/>
        <v>515</v>
      </c>
      <c r="W6" s="34">
        <f t="shared" si="3"/>
        <v>0.15</v>
      </c>
      <c r="X6" s="34">
        <f t="shared" si="3"/>
        <v>3433.33</v>
      </c>
      <c r="Y6" s="35">
        <f>IF(Y7="",NA(),Y7)</f>
        <v>97.27</v>
      </c>
      <c r="Z6" s="35">
        <f t="shared" ref="Z6:AH6" si="4">IF(Z7="",NA(),Z7)</f>
        <v>97.27</v>
      </c>
      <c r="AA6" s="35">
        <f t="shared" si="4"/>
        <v>96.93</v>
      </c>
      <c r="AB6" s="35">
        <f t="shared" si="4"/>
        <v>94.07</v>
      </c>
      <c r="AC6" s="35">
        <f t="shared" si="4"/>
        <v>94.19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218.69</v>
      </c>
      <c r="BG6" s="35">
        <f t="shared" ref="BG6:BO6" si="7">IF(BG7="",NA(),BG7)</f>
        <v>410.63</v>
      </c>
      <c r="BH6" s="35">
        <f t="shared" si="7"/>
        <v>367.03</v>
      </c>
      <c r="BI6" s="35">
        <f t="shared" si="7"/>
        <v>806.71</v>
      </c>
      <c r="BJ6" s="35">
        <f t="shared" si="7"/>
        <v>672.9</v>
      </c>
      <c r="BK6" s="35">
        <f t="shared" si="7"/>
        <v>1044.8</v>
      </c>
      <c r="BL6" s="35">
        <f t="shared" si="7"/>
        <v>1081.8</v>
      </c>
      <c r="BM6" s="35">
        <f t="shared" si="7"/>
        <v>974.93</v>
      </c>
      <c r="BN6" s="35">
        <f t="shared" si="7"/>
        <v>855.8</v>
      </c>
      <c r="BO6" s="35">
        <f t="shared" si="7"/>
        <v>789.46</v>
      </c>
      <c r="BP6" s="34" t="str">
        <f>IF(BP7="","",IF(BP7="-","【-】","【"&amp;SUBSTITUTE(TEXT(BP7,"#,##0.00"),"-","△")&amp;"】"))</f>
        <v>【747.76】</v>
      </c>
      <c r="BQ6" s="35">
        <f>IF(BQ7="",NA(),BQ7)</f>
        <v>47.67</v>
      </c>
      <c r="BR6" s="35">
        <f t="shared" ref="BR6:BZ6" si="8">IF(BR7="",NA(),BR7)</f>
        <v>47.06</v>
      </c>
      <c r="BS6" s="35">
        <f t="shared" si="8"/>
        <v>47.94</v>
      </c>
      <c r="BT6" s="35">
        <f t="shared" si="8"/>
        <v>88.08</v>
      </c>
      <c r="BU6" s="35">
        <f t="shared" si="8"/>
        <v>53.63</v>
      </c>
      <c r="BV6" s="35">
        <f t="shared" si="8"/>
        <v>50.82</v>
      </c>
      <c r="BW6" s="35">
        <f t="shared" si="8"/>
        <v>52.19</v>
      </c>
      <c r="BX6" s="35">
        <f t="shared" si="8"/>
        <v>55.32</v>
      </c>
      <c r="BY6" s="35">
        <f t="shared" si="8"/>
        <v>59.8</v>
      </c>
      <c r="BZ6" s="35">
        <f t="shared" si="8"/>
        <v>57.77</v>
      </c>
      <c r="CA6" s="34" t="str">
        <f>IF(CA7="","",IF(CA7="-","【-】","【"&amp;SUBSTITUTE(TEXT(CA7,"#,##0.00"),"-","△")&amp;"】"))</f>
        <v>【59.51】</v>
      </c>
      <c r="CB6" s="35">
        <f>IF(CB7="",NA(),CB7)</f>
        <v>313.63</v>
      </c>
      <c r="CC6" s="35">
        <f t="shared" ref="CC6:CK6" si="9">IF(CC7="",NA(),CC7)</f>
        <v>319.01</v>
      </c>
      <c r="CD6" s="35">
        <f t="shared" si="9"/>
        <v>306.37</v>
      </c>
      <c r="CE6" s="35">
        <f t="shared" si="9"/>
        <v>165.36</v>
      </c>
      <c r="CF6" s="35">
        <f t="shared" si="9"/>
        <v>277.06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65.55</v>
      </c>
      <c r="CN6" s="35">
        <f t="shared" ref="CN6:CV6" si="10">IF(CN7="",NA(),CN7)</f>
        <v>65.55</v>
      </c>
      <c r="CO6" s="35">
        <f t="shared" si="10"/>
        <v>66.39</v>
      </c>
      <c r="CP6" s="35">
        <f t="shared" si="10"/>
        <v>65.13</v>
      </c>
      <c r="CQ6" s="35">
        <f t="shared" si="10"/>
        <v>63.87</v>
      </c>
      <c r="CR6" s="35">
        <f t="shared" si="10"/>
        <v>53.24</v>
      </c>
      <c r="CS6" s="35">
        <f t="shared" si="10"/>
        <v>52.31</v>
      </c>
      <c r="CT6" s="35">
        <f t="shared" si="10"/>
        <v>60.65</v>
      </c>
      <c r="CU6" s="35">
        <f t="shared" si="10"/>
        <v>51.75</v>
      </c>
      <c r="CV6" s="35">
        <f t="shared" si="10"/>
        <v>50.68</v>
      </c>
      <c r="CW6" s="34" t="str">
        <f>IF(CW7="","",IF(CW7="-","【-】","【"&amp;SUBSTITUTE(TEXT(CW7,"#,##0.00"),"-","△")&amp;"】"))</f>
        <v>【52.23】</v>
      </c>
      <c r="CX6" s="35">
        <f>IF(CX7="",NA(),CX7)</f>
        <v>96.07</v>
      </c>
      <c r="CY6" s="35">
        <f t="shared" ref="CY6:DG6" si="11">IF(CY7="",NA(),CY7)</f>
        <v>96.72</v>
      </c>
      <c r="CZ6" s="35">
        <f t="shared" si="11"/>
        <v>96.95</v>
      </c>
      <c r="DA6" s="35">
        <f t="shared" si="11"/>
        <v>97.5</v>
      </c>
      <c r="DB6" s="35">
        <f t="shared" si="11"/>
        <v>97.48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303046</v>
      </c>
      <c r="D7" s="37">
        <v>47</v>
      </c>
      <c r="E7" s="37">
        <v>17</v>
      </c>
      <c r="F7" s="37">
        <v>5</v>
      </c>
      <c r="G7" s="37">
        <v>0</v>
      </c>
      <c r="H7" s="37" t="s">
        <v>97</v>
      </c>
      <c r="I7" s="37" t="s">
        <v>98</v>
      </c>
      <c r="J7" s="37" t="s">
        <v>99</v>
      </c>
      <c r="K7" s="37" t="s">
        <v>100</v>
      </c>
      <c r="L7" s="37" t="s">
        <v>101</v>
      </c>
      <c r="M7" s="37" t="s">
        <v>102</v>
      </c>
      <c r="N7" s="38" t="s">
        <v>103</v>
      </c>
      <c r="O7" s="38" t="s">
        <v>104</v>
      </c>
      <c r="P7" s="38">
        <v>5.82</v>
      </c>
      <c r="Q7" s="38">
        <v>100</v>
      </c>
      <c r="R7" s="38">
        <v>3880</v>
      </c>
      <c r="S7" s="38">
        <v>8914</v>
      </c>
      <c r="T7" s="38">
        <v>128.34</v>
      </c>
      <c r="U7" s="38">
        <v>69.459999999999994</v>
      </c>
      <c r="V7" s="38">
        <v>515</v>
      </c>
      <c r="W7" s="38">
        <v>0.15</v>
      </c>
      <c r="X7" s="38">
        <v>3433.33</v>
      </c>
      <c r="Y7" s="38">
        <v>97.27</v>
      </c>
      <c r="Z7" s="38">
        <v>97.27</v>
      </c>
      <c r="AA7" s="38">
        <v>96.93</v>
      </c>
      <c r="AB7" s="38">
        <v>94.07</v>
      </c>
      <c r="AC7" s="38">
        <v>94.19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218.69</v>
      </c>
      <c r="BG7" s="38">
        <v>410.63</v>
      </c>
      <c r="BH7" s="38">
        <v>367.03</v>
      </c>
      <c r="BI7" s="38">
        <v>806.71</v>
      </c>
      <c r="BJ7" s="38">
        <v>672.9</v>
      </c>
      <c r="BK7" s="38">
        <v>1044.8</v>
      </c>
      <c r="BL7" s="38">
        <v>1081.8</v>
      </c>
      <c r="BM7" s="38">
        <v>974.93</v>
      </c>
      <c r="BN7" s="38">
        <v>855.8</v>
      </c>
      <c r="BO7" s="38">
        <v>789.46</v>
      </c>
      <c r="BP7" s="38">
        <v>747.76</v>
      </c>
      <c r="BQ7" s="38">
        <v>47.67</v>
      </c>
      <c r="BR7" s="38">
        <v>47.06</v>
      </c>
      <c r="BS7" s="38">
        <v>47.94</v>
      </c>
      <c r="BT7" s="38">
        <v>88.08</v>
      </c>
      <c r="BU7" s="38">
        <v>53.63</v>
      </c>
      <c r="BV7" s="38">
        <v>50.82</v>
      </c>
      <c r="BW7" s="38">
        <v>52.19</v>
      </c>
      <c r="BX7" s="38">
        <v>55.32</v>
      </c>
      <c r="BY7" s="38">
        <v>59.8</v>
      </c>
      <c r="BZ7" s="38">
        <v>57.77</v>
      </c>
      <c r="CA7" s="38">
        <v>59.51</v>
      </c>
      <c r="CB7" s="38">
        <v>313.63</v>
      </c>
      <c r="CC7" s="38">
        <v>319.01</v>
      </c>
      <c r="CD7" s="38">
        <v>306.37</v>
      </c>
      <c r="CE7" s="38">
        <v>165.36</v>
      </c>
      <c r="CF7" s="38">
        <v>277.06</v>
      </c>
      <c r="CG7" s="38">
        <v>300.52</v>
      </c>
      <c r="CH7" s="38">
        <v>296.14</v>
      </c>
      <c r="CI7" s="38">
        <v>283.17</v>
      </c>
      <c r="CJ7" s="38">
        <v>263.76</v>
      </c>
      <c r="CK7" s="38">
        <v>274.35000000000002</v>
      </c>
      <c r="CL7" s="38">
        <v>261.45999999999998</v>
      </c>
      <c r="CM7" s="38">
        <v>65.55</v>
      </c>
      <c r="CN7" s="38">
        <v>65.55</v>
      </c>
      <c r="CO7" s="38">
        <v>66.39</v>
      </c>
      <c r="CP7" s="38">
        <v>65.13</v>
      </c>
      <c r="CQ7" s="38">
        <v>63.87</v>
      </c>
      <c r="CR7" s="38">
        <v>53.24</v>
      </c>
      <c r="CS7" s="38">
        <v>52.31</v>
      </c>
      <c r="CT7" s="38">
        <v>60.65</v>
      </c>
      <c r="CU7" s="38">
        <v>51.75</v>
      </c>
      <c r="CV7" s="38">
        <v>50.68</v>
      </c>
      <c r="CW7" s="38">
        <v>52.23</v>
      </c>
      <c r="CX7" s="38">
        <v>96.07</v>
      </c>
      <c r="CY7" s="38">
        <v>96.72</v>
      </c>
      <c r="CZ7" s="38">
        <v>96.95</v>
      </c>
      <c r="DA7" s="38">
        <v>97.5</v>
      </c>
      <c r="DB7" s="38">
        <v>97.48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2020-02-06T23:59:12Z</cp:lastPrinted>
  <dcterms:created xsi:type="dcterms:W3CDTF">2019-12-05T05:21:19Z</dcterms:created>
  <dcterms:modified xsi:type="dcterms:W3CDTF">2020-02-07T08:55:33Z</dcterms:modified>
  <cp:category/>
</cp:coreProperties>
</file>